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2" i="2" l="1"/>
  <c r="I19" i="2"/>
  <c r="I15" i="2"/>
  <c r="H20" i="2"/>
  <c r="H19" i="2"/>
  <c r="H17" i="2"/>
  <c r="H16" i="2"/>
  <c r="H15" i="2"/>
  <c r="H13" i="2"/>
  <c r="G20" i="2"/>
  <c r="G19" i="2"/>
  <c r="F11" i="2"/>
  <c r="F12" i="2"/>
  <c r="F13" i="2"/>
  <c r="F14" i="2"/>
  <c r="F15" i="2"/>
  <c r="F16" i="2"/>
  <c r="F17" i="2"/>
  <c r="F18" i="2"/>
  <c r="F19" i="2"/>
  <c r="F20" i="2"/>
  <c r="F21" i="2"/>
  <c r="F10" i="2"/>
</calcChain>
</file>

<file path=xl/sharedStrings.xml><?xml version="1.0" encoding="utf-8"?>
<sst xmlns="http://schemas.openxmlformats.org/spreadsheetml/2006/main" count="50" uniqueCount="36">
  <si>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</si>
  <si>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</si>
  <si>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</si>
  <si>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</si>
  <si>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</si>
  <si>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</si>
  <si>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</si>
  <si>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№п/п</t>
  </si>
  <si>
    <t>дата и время поданной заявки</t>
  </si>
  <si>
    <t xml:space="preserve">БИН </t>
  </si>
  <si>
    <t>шт</t>
  </si>
  <si>
    <t>Ведро педальное с крышкой для медицинского мусора 12л</t>
  </si>
  <si>
    <t>Ведро педальное с крышкой для медицинского мусора 20л</t>
  </si>
  <si>
    <t>Весы электронные для взрослых напольные</t>
  </si>
  <si>
    <t>Жгут кровоостанавливающий полуавтомат</t>
  </si>
  <si>
    <t>Маска-респиратор с клапаном</t>
  </si>
  <si>
    <t>Пакет класс "А" черный 500*600</t>
  </si>
  <si>
    <t>Пакет класс "Б" черный 700*800</t>
  </si>
  <si>
    <t>Салфетка одноразовая №100/рулон 35*70см перфорированная</t>
  </si>
  <si>
    <t>Стакан мерный лабораторный 200 мл</t>
  </si>
  <si>
    <t>Сумка-чемодан врача скорой помощи</t>
  </si>
  <si>
    <t xml:space="preserve">Фартук одноразовый полиэтиленовый </t>
  </si>
  <si>
    <t>Шприц 20гр Биожект</t>
  </si>
  <si>
    <t>Итого</t>
  </si>
  <si>
    <t>ТОО Медика KZ</t>
  </si>
  <si>
    <t>ТОО Медсервис ПВЛ</t>
  </si>
  <si>
    <t>ТОО Сфера ПВЛ</t>
  </si>
  <si>
    <t>030640003909</t>
  </si>
  <si>
    <t>020240005932</t>
  </si>
  <si>
    <t>03.04.2020 15:00</t>
  </si>
  <si>
    <t>151040023457</t>
  </si>
  <si>
    <t>ТОО "Медика KZ"  победитель закупок по лотам № 10,11</t>
  </si>
  <si>
    <t>ТОО "ТОО Медсервис ПВЛ" победитель закупок по лотам №4,7,8</t>
  </si>
  <si>
    <t>ТОО Сфера ПВЛ победитель закупок по лотам №6</t>
  </si>
  <si>
    <t>Лот №1,2,3,5,9,12 признать несостоявшимися в связи с отсутствием поданных заявок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</si>
  <si>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№10 от 06 апреля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31 марта 2020 года до 09-00 часов, 06 апреля 2020 года
5) Дата, время и место вскрытия конвертов: 15-00 часов, 06 апреля 2020 года, по адресу с. Иртышск, ул. Кожаберген батыра, 15, КГП на ПХВ «Иртышская РБ»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</si>
</sst>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22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topLeftCell="A7" zoomScale="85" zoomScaleNormal="85" workbookViewId="0">
      <selection activeCell="C2" sqref="C2:D2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21.7109375" style="1" customWidth="1"/>
    <col min="4" max="4" width="11" style="1" customWidth="1"/>
    <col min="5" max="5" width="10" style="1" customWidth="1"/>
    <col min="6" max="6" width="12.85546875" style="1" customWidth="1"/>
    <col min="7" max="7" width="14.28515625" style="1" customWidth="1"/>
    <col min="8" max="8" width="12.7109375" style="1" customWidth="1"/>
    <col min="9" max="9" width="11.42578125" style="1" customWidth="1"/>
    <col min="10" max="16384" width="9.140625" style="1"/>
  </cols>
  <sheetData>
    <row r="1" spans="1:9" ht="303.75" customHeight="1" x14ac:dyDescent="0.25">
      <c r="B1" s="8" t="s">
        <v>35</v>
      </c>
      <c r="C1" s="8"/>
      <c r="D1" s="8"/>
      <c r="E1" s="8"/>
      <c r="F1" s="8"/>
    </row>
    <row r="2" spans="1:9" ht="27.75" customHeight="1" x14ac:dyDescent="0.25">
      <c r="A2" s="2" t="s">
        <v>7</v>
      </c>
      <c r="B2" s="2" t="s">
        <v>0</v>
      </c>
      <c r="C2" s="9" t="s">
        <v>8</v>
      </c>
      <c r="D2" s="9"/>
      <c r="E2" s="10" t="s">
        <v>9</v>
      </c>
      <c r="F2" s="10"/>
    </row>
    <row r="3" spans="1:9" x14ac:dyDescent="0.25">
      <c r="A3" s="2">
        <v>1</v>
      </c>
      <c r="B3" s="14" t="s">
        <v>24</v>
      </c>
      <c r="C3" s="15">
        <v>43923.708333333336</v>
      </c>
      <c r="D3" s="16"/>
      <c r="E3" s="17" t="s">
        <v>30</v>
      </c>
      <c r="F3" s="16"/>
    </row>
    <row r="4" spans="1:9" x14ac:dyDescent="0.25">
      <c r="A4" s="2">
        <v>2</v>
      </c>
      <c r="B4" s="14" t="s">
        <v>25</v>
      </c>
      <c r="C4" s="20" t="s">
        <v>29</v>
      </c>
      <c r="D4" s="21"/>
      <c r="E4" s="20" t="s">
        <v>28</v>
      </c>
      <c r="F4" s="19"/>
    </row>
    <row r="5" spans="1:9" x14ac:dyDescent="0.25">
      <c r="A5" s="2">
        <v>3</v>
      </c>
      <c r="B5" s="14" t="s">
        <v>26</v>
      </c>
      <c r="C5" s="18">
        <v>43924.625</v>
      </c>
      <c r="D5" s="19"/>
      <c r="E5" s="20" t="s">
        <v>27</v>
      </c>
      <c r="F5" s="19"/>
    </row>
    <row r="6" spans="1:9" x14ac:dyDescent="0.25">
      <c r="A6" s="4"/>
      <c r="B6" s="6"/>
      <c r="C6" s="11"/>
      <c r="D6" s="12"/>
      <c r="E6" s="13"/>
      <c r="F6" s="12"/>
    </row>
    <row r="7" spans="1:9" x14ac:dyDescent="0.25">
      <c r="A7" s="4"/>
      <c r="B7" s="6"/>
      <c r="C7" s="11"/>
      <c r="D7" s="12"/>
      <c r="E7" s="13"/>
      <c r="F7" s="12"/>
    </row>
    <row r="9" spans="1:9" ht="61.5" customHeight="1" x14ac:dyDescent="0.25">
      <c r="A9" s="5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7" t="s">
        <v>24</v>
      </c>
      <c r="H9" s="7" t="s">
        <v>25</v>
      </c>
      <c r="I9" s="7" t="s">
        <v>26</v>
      </c>
    </row>
    <row r="10" spans="1:9" ht="30" x14ac:dyDescent="0.25">
      <c r="A10" s="24">
        <v>1</v>
      </c>
      <c r="B10" s="25" t="s">
        <v>11</v>
      </c>
      <c r="C10" s="24" t="s">
        <v>10</v>
      </c>
      <c r="D10" s="24">
        <v>10</v>
      </c>
      <c r="E10" s="24">
        <v>6500</v>
      </c>
      <c r="F10" s="24">
        <f>D10*E10</f>
        <v>65000</v>
      </c>
      <c r="G10" s="2"/>
      <c r="H10" s="2"/>
      <c r="I10" s="2"/>
    </row>
    <row r="11" spans="1:9" ht="30" x14ac:dyDescent="0.25">
      <c r="A11" s="24">
        <v>2</v>
      </c>
      <c r="B11" s="25" t="s">
        <v>12</v>
      </c>
      <c r="C11" s="24" t="s">
        <v>10</v>
      </c>
      <c r="D11" s="24">
        <v>10</v>
      </c>
      <c r="E11" s="24">
        <v>8500</v>
      </c>
      <c r="F11" s="24">
        <f t="shared" ref="F11:F21" si="0">D11*E11</f>
        <v>85000</v>
      </c>
      <c r="G11" s="2"/>
      <c r="H11" s="2"/>
      <c r="I11" s="2"/>
    </row>
    <row r="12" spans="1:9" x14ac:dyDescent="0.25">
      <c r="A12" s="24">
        <v>3</v>
      </c>
      <c r="B12" s="24" t="s">
        <v>13</v>
      </c>
      <c r="C12" s="24" t="s">
        <v>10</v>
      </c>
      <c r="D12" s="24">
        <v>6</v>
      </c>
      <c r="E12" s="24">
        <v>42000</v>
      </c>
      <c r="F12" s="24">
        <f t="shared" si="0"/>
        <v>252000</v>
      </c>
      <c r="G12" s="2"/>
      <c r="H12" s="2"/>
      <c r="I12" s="2"/>
    </row>
    <row r="13" spans="1:9" x14ac:dyDescent="0.25">
      <c r="A13" s="24">
        <v>4</v>
      </c>
      <c r="B13" s="24" t="s">
        <v>14</v>
      </c>
      <c r="C13" s="24" t="s">
        <v>10</v>
      </c>
      <c r="D13" s="24">
        <v>50</v>
      </c>
      <c r="E13" s="24">
        <v>450</v>
      </c>
      <c r="F13" s="24">
        <f t="shared" si="0"/>
        <v>22500</v>
      </c>
      <c r="G13" s="2"/>
      <c r="H13" s="22">
        <f>449*D13</f>
        <v>22450</v>
      </c>
      <c r="I13" s="2"/>
    </row>
    <row r="14" spans="1:9" x14ac:dyDescent="0.25">
      <c r="A14" s="24">
        <v>5</v>
      </c>
      <c r="B14" s="24" t="s">
        <v>15</v>
      </c>
      <c r="C14" s="24" t="s">
        <v>10</v>
      </c>
      <c r="D14" s="24">
        <v>100</v>
      </c>
      <c r="E14" s="24">
        <v>1500</v>
      </c>
      <c r="F14" s="24">
        <f t="shared" si="0"/>
        <v>150000</v>
      </c>
      <c r="G14" s="2"/>
      <c r="H14" s="2"/>
      <c r="I14" s="2"/>
    </row>
    <row r="15" spans="1:9" x14ac:dyDescent="0.25">
      <c r="A15" s="24">
        <v>6</v>
      </c>
      <c r="B15" s="24" t="s">
        <v>16</v>
      </c>
      <c r="C15" s="24" t="s">
        <v>10</v>
      </c>
      <c r="D15" s="24">
        <v>3000</v>
      </c>
      <c r="E15" s="24">
        <v>24</v>
      </c>
      <c r="F15" s="24">
        <f t="shared" si="0"/>
        <v>72000</v>
      </c>
      <c r="G15" s="2"/>
      <c r="H15" s="2">
        <f>15*D15</f>
        <v>45000</v>
      </c>
      <c r="I15" s="22">
        <f>8*D15</f>
        <v>24000</v>
      </c>
    </row>
    <row r="16" spans="1:9" x14ac:dyDescent="0.25">
      <c r="A16" s="24">
        <v>7</v>
      </c>
      <c r="B16" s="24" t="s">
        <v>17</v>
      </c>
      <c r="C16" s="24" t="s">
        <v>10</v>
      </c>
      <c r="D16" s="24">
        <v>2000</v>
      </c>
      <c r="E16" s="24">
        <v>24</v>
      </c>
      <c r="F16" s="24">
        <f t="shared" si="0"/>
        <v>48000</v>
      </c>
      <c r="G16" s="2"/>
      <c r="H16" s="22">
        <f>D16*22</f>
        <v>44000</v>
      </c>
      <c r="I16" s="2"/>
    </row>
    <row r="17" spans="1:9" ht="30" x14ac:dyDescent="0.25">
      <c r="A17" s="24">
        <v>8</v>
      </c>
      <c r="B17" s="23" t="s">
        <v>18</v>
      </c>
      <c r="C17" s="24" t="s">
        <v>10</v>
      </c>
      <c r="D17" s="24">
        <v>50</v>
      </c>
      <c r="E17" s="24">
        <v>3500</v>
      </c>
      <c r="F17" s="24">
        <f t="shared" si="0"/>
        <v>175000</v>
      </c>
      <c r="G17" s="2"/>
      <c r="H17" s="22">
        <f>3300*D17</f>
        <v>165000</v>
      </c>
      <c r="I17" s="2"/>
    </row>
    <row r="18" spans="1:9" x14ac:dyDescent="0.25">
      <c r="A18" s="24">
        <v>9</v>
      </c>
      <c r="B18" s="24" t="s">
        <v>19</v>
      </c>
      <c r="C18" s="24" t="s">
        <v>10</v>
      </c>
      <c r="D18" s="24">
        <v>2</v>
      </c>
      <c r="E18" s="24">
        <v>1500</v>
      </c>
      <c r="F18" s="24">
        <f t="shared" si="0"/>
        <v>3000</v>
      </c>
      <c r="G18" s="2"/>
      <c r="H18" s="2"/>
      <c r="I18" s="2"/>
    </row>
    <row r="19" spans="1:9" x14ac:dyDescent="0.25">
      <c r="A19" s="24">
        <v>10</v>
      </c>
      <c r="B19" s="24" t="s">
        <v>20</v>
      </c>
      <c r="C19" s="24" t="s">
        <v>10</v>
      </c>
      <c r="D19" s="24">
        <v>5</v>
      </c>
      <c r="E19" s="24">
        <v>76640</v>
      </c>
      <c r="F19" s="24">
        <f t="shared" si="0"/>
        <v>383200</v>
      </c>
      <c r="G19" s="22">
        <f>56800*D19</f>
        <v>284000</v>
      </c>
      <c r="H19" s="2">
        <f>67500*D19</f>
        <v>337500</v>
      </c>
      <c r="I19" s="2">
        <f>62350*D19</f>
        <v>311750</v>
      </c>
    </row>
    <row r="20" spans="1:9" x14ac:dyDescent="0.25">
      <c r="A20" s="24">
        <v>11</v>
      </c>
      <c r="B20" s="24" t="s">
        <v>21</v>
      </c>
      <c r="C20" s="24" t="s">
        <v>10</v>
      </c>
      <c r="D20" s="24">
        <v>1000</v>
      </c>
      <c r="E20" s="24">
        <v>45</v>
      </c>
      <c r="F20" s="24">
        <f t="shared" si="0"/>
        <v>45000</v>
      </c>
      <c r="G20" s="22">
        <f>25*D20</f>
        <v>25000</v>
      </c>
      <c r="H20" s="2">
        <f>30*D20</f>
        <v>30000</v>
      </c>
      <c r="I20" s="2"/>
    </row>
    <row r="21" spans="1:9" x14ac:dyDescent="0.25">
      <c r="A21" s="24">
        <v>12</v>
      </c>
      <c r="B21" s="24" t="s">
        <v>22</v>
      </c>
      <c r="C21" s="24" t="s">
        <v>10</v>
      </c>
      <c r="D21" s="24">
        <v>500</v>
      </c>
      <c r="E21" s="24">
        <v>24</v>
      </c>
      <c r="F21" s="24">
        <f t="shared" si="0"/>
        <v>12000</v>
      </c>
      <c r="G21" s="2"/>
      <c r="H21" s="2"/>
      <c r="I21" s="2"/>
    </row>
    <row r="22" spans="1:9" x14ac:dyDescent="0.25">
      <c r="A22" s="24"/>
      <c r="B22" s="24" t="s">
        <v>23</v>
      </c>
      <c r="C22" s="24"/>
      <c r="D22" s="24"/>
      <c r="E22" s="24"/>
      <c r="F22" s="24">
        <f>SUM(F10:F21)</f>
        <v>1312700</v>
      </c>
      <c r="G22" s="2"/>
      <c r="H22" s="2"/>
      <c r="I22" s="2"/>
    </row>
    <row r="25" spans="1:9" x14ac:dyDescent="0.25">
      <c r="A25" s="1">
        <v>1</v>
      </c>
      <c r="B25" s="1" t="s">
        <v>31</v>
      </c>
    </row>
    <row r="26" spans="1:9" x14ac:dyDescent="0.25">
      <c r="A26" s="1">
        <v>2</v>
      </c>
      <c r="B26" s="1" t="s">
        <v>32</v>
      </c>
    </row>
    <row r="27" spans="1:9" x14ac:dyDescent="0.25">
      <c r="A27" s="1">
        <v>3</v>
      </c>
      <c r="B27" s="1" t="s">
        <v>33</v>
      </c>
    </row>
    <row r="28" spans="1:9" x14ac:dyDescent="0.25">
      <c r="B28" s="1" t="s">
        <v>34</v>
      </c>
    </row>
    <row r="66" ht="32.25" customHeight="1" x14ac:dyDescent="0.25"/>
    <row r="67" ht="16.5" customHeight="1" x14ac:dyDescent="0.25"/>
  </sheetData>
  <mergeCells count="9">
    <mergeCell ref="C4:D4"/>
    <mergeCell ref="C5:D5"/>
    <mergeCell ref="E4:F4"/>
    <mergeCell ref="E5:F5"/>
    <mergeCell ref="B1:F1"/>
    <mergeCell ref="C2:D2"/>
    <mergeCell ref="E2:F2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2020-04-06T09:34:07Z</dcterms:modified>
</cp:coreProperties>
</file>