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5576" windowHeight="7716" firstSheet="2" activeTab="3"/>
  </bookViews>
  <sheets>
    <sheet name="001-Л.А." sheetId="51" r:id="rId1"/>
    <sheet name="006" sheetId="18" r:id="rId2"/>
    <sheet name="007 " sheetId="54" r:id="rId3"/>
    <sheet name="008" sheetId="55" r:id="rId4"/>
    <sheet name="016." sheetId="26" r:id="rId5"/>
    <sheet name="018" sheetId="27" r:id="rId6"/>
    <sheet name="027" sheetId="59" r:id="rId7"/>
    <sheet name="029" sheetId="19" r:id="rId8"/>
    <sheet name="033" sheetId="49" r:id="rId9"/>
    <sheet name="041" sheetId="1" r:id="rId10"/>
    <sheet name="042" sheetId="60" r:id="rId11"/>
    <sheet name="043" sheetId="21" r:id="rId12"/>
    <sheet name="050" sheetId="61" r:id="rId13"/>
    <sheet name="057" sheetId="47" r:id="rId14"/>
    <sheet name="096" sheetId="48" r:id="rId15"/>
  </sheets>
  <definedNames>
    <definedName name="_xlnm._FilterDatabase" localSheetId="2" hidden="1">'007 '!$A$24:$E$71</definedName>
    <definedName name="_xlnm._FilterDatabase" localSheetId="3" hidden="1">'008'!$A$24:$E$77</definedName>
    <definedName name="_xlnm._FilterDatabase" localSheetId="6" hidden="1">'027'!$A$21:$E$60</definedName>
    <definedName name="_xlnm._FilterDatabase" localSheetId="8" hidden="1">'033'!$A$18:$E$66</definedName>
    <definedName name="_xlnm._FilterDatabase" localSheetId="9" hidden="1">'041'!$A$18:$E$58</definedName>
    <definedName name="_xlnm._FilterDatabase" localSheetId="10" hidden="1">'042'!$A$23:$E$46</definedName>
    <definedName name="_xlnm._FilterDatabase" localSheetId="12" hidden="1">'050'!$A$24:$E$58</definedName>
    <definedName name="_xlnm._FilterDatabase" localSheetId="14" hidden="1">'096'!$A$17:$E$38</definedName>
    <definedName name="sub1004444843" localSheetId="14">'096'!#REF!</definedName>
    <definedName name="_xlnm.Print_Area" localSheetId="0">'001-Л.А.'!$A$1:$G$81</definedName>
    <definedName name="_xlnm.Print_Area" localSheetId="8">'033'!$A$1:$G$84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55" l="1"/>
  <c r="D48" i="55"/>
  <c r="D63" i="59" l="1"/>
  <c r="H41" i="19" l="1"/>
  <c r="G41" i="19"/>
  <c r="F41" i="19"/>
  <c r="D65" i="59" l="1"/>
  <c r="D64" i="59"/>
  <c r="D32" i="18" l="1"/>
  <c r="G39" i="49" l="1"/>
  <c r="H47" i="47" l="1"/>
  <c r="G47" i="47"/>
  <c r="F47" i="47"/>
  <c r="F46" i="47" s="1"/>
  <c r="H46" i="47" l="1"/>
  <c r="G46" i="47"/>
  <c r="G58" i="61" l="1"/>
  <c r="F58" i="61"/>
  <c r="E58" i="61"/>
  <c r="G45" i="61"/>
  <c r="F45" i="61"/>
  <c r="E45" i="61"/>
  <c r="D43" i="61"/>
  <c r="D45" i="61" s="1"/>
  <c r="C43" i="61"/>
  <c r="C45" i="61" s="1"/>
  <c r="G62" i="1" l="1"/>
  <c r="F62" i="1"/>
  <c r="G61" i="1"/>
  <c r="F61" i="1"/>
  <c r="E62" i="1" l="1"/>
  <c r="E61" i="1"/>
  <c r="H55" i="21"/>
  <c r="H54" i="21"/>
  <c r="H53" i="21"/>
  <c r="G55" i="21"/>
  <c r="G54" i="21"/>
  <c r="G53" i="21"/>
  <c r="G52" i="21"/>
  <c r="H52" i="21"/>
  <c r="F55" i="21"/>
  <c r="F54" i="21"/>
  <c r="F53" i="21"/>
  <c r="F52" i="21"/>
  <c r="G73" i="21"/>
  <c r="H73" i="21"/>
  <c r="G74" i="21"/>
  <c r="H74" i="21"/>
  <c r="F74" i="21"/>
  <c r="F75" i="21"/>
  <c r="H65" i="21" l="1"/>
  <c r="H75" i="21" s="1"/>
  <c r="G65" i="21"/>
  <c r="G75" i="21" s="1"/>
  <c r="F63" i="21"/>
  <c r="F73" i="21" s="1"/>
  <c r="H62" i="21"/>
  <c r="H72" i="21" s="1"/>
  <c r="G62" i="21"/>
  <c r="G72" i="21" s="1"/>
  <c r="F62" i="21"/>
  <c r="F72" i="21" s="1"/>
  <c r="E64" i="51" l="1"/>
  <c r="F64" i="51"/>
  <c r="G64" i="51"/>
  <c r="C64" i="51"/>
  <c r="D63" i="51"/>
  <c r="D64" i="51" s="1"/>
  <c r="D39" i="51"/>
  <c r="D38" i="51"/>
  <c r="G63" i="1" l="1"/>
  <c r="F63" i="1"/>
  <c r="E63" i="1"/>
  <c r="D36" i="48" l="1"/>
  <c r="C36" i="48"/>
  <c r="D31" i="48"/>
  <c r="C31" i="48"/>
  <c r="D53" i="47"/>
  <c r="E47" i="47"/>
  <c r="E46" i="47" s="1"/>
  <c r="D59" i="21"/>
  <c r="C59" i="21"/>
  <c r="D36" i="47"/>
  <c r="D41" i="21"/>
  <c r="C41" i="21"/>
  <c r="D40" i="21"/>
  <c r="D69" i="1"/>
  <c r="C69" i="1"/>
  <c r="D34" i="1"/>
  <c r="D33" i="1"/>
  <c r="C33" i="1"/>
  <c r="F84" i="49"/>
  <c r="G84" i="49"/>
  <c r="D83" i="49"/>
  <c r="F39" i="49"/>
  <c r="D38" i="49"/>
  <c r="D37" i="49"/>
  <c r="C37" i="49"/>
  <c r="C39" i="49" s="1"/>
  <c r="C45" i="19"/>
  <c r="C31" i="19"/>
  <c r="D30" i="19"/>
  <c r="D32" i="19" s="1"/>
  <c r="D39" i="49" l="1"/>
  <c r="C45" i="27"/>
  <c r="D32" i="27"/>
  <c r="E32" i="27"/>
  <c r="F32" i="27"/>
  <c r="G32" i="27"/>
  <c r="C31" i="27"/>
  <c r="C32" i="27" s="1"/>
  <c r="D46" i="26"/>
  <c r="E34" i="26"/>
  <c r="F34" i="26"/>
  <c r="G34" i="26"/>
  <c r="C34" i="26"/>
  <c r="D47" i="18"/>
  <c r="E47" i="18"/>
  <c r="F47" i="18"/>
  <c r="G47" i="18"/>
  <c r="C47" i="18"/>
  <c r="E34" i="18" l="1"/>
  <c r="F34" i="18"/>
  <c r="G34" i="18"/>
  <c r="D34" i="18"/>
  <c r="C34" i="18"/>
  <c r="G54" i="60" l="1"/>
  <c r="F54" i="60"/>
  <c r="E54" i="60"/>
  <c r="C54" i="60"/>
  <c r="G41" i="60"/>
  <c r="F41" i="60"/>
  <c r="E41" i="60"/>
  <c r="D41" i="60"/>
  <c r="G70" i="59" l="1"/>
  <c r="G71" i="59" s="1"/>
  <c r="F70" i="59"/>
  <c r="F71" i="59" s="1"/>
  <c r="E70" i="59"/>
  <c r="E71" i="59" s="1"/>
  <c r="D70" i="59"/>
  <c r="D71" i="59" s="1"/>
  <c r="C70" i="59"/>
  <c r="C71" i="59" s="1"/>
  <c r="G54" i="59"/>
  <c r="G55" i="59" s="1"/>
  <c r="F54" i="59"/>
  <c r="F55" i="59" s="1"/>
  <c r="E54" i="59"/>
  <c r="E55" i="59" s="1"/>
  <c r="D54" i="59"/>
  <c r="D55" i="59" s="1"/>
  <c r="C54" i="59"/>
  <c r="C55" i="59" s="1"/>
  <c r="G42" i="59"/>
  <c r="F42" i="59"/>
  <c r="E42" i="59"/>
  <c r="D42" i="59"/>
  <c r="C42" i="59"/>
  <c r="G136" i="55" l="1"/>
  <c r="F136" i="55"/>
  <c r="E136" i="55"/>
  <c r="D135" i="55"/>
  <c r="D136" i="55" s="1"/>
  <c r="G127" i="55"/>
  <c r="F127" i="55"/>
  <c r="E127" i="55"/>
  <c r="D127" i="55"/>
  <c r="C127" i="55"/>
  <c r="G112" i="55"/>
  <c r="F112" i="55"/>
  <c r="E112" i="55"/>
  <c r="C112" i="55"/>
  <c r="D111" i="55"/>
  <c r="D112" i="55" s="1"/>
  <c r="G87" i="55"/>
  <c r="F87" i="55"/>
  <c r="E87" i="55"/>
  <c r="D87" i="55"/>
  <c r="C87" i="55"/>
  <c r="G72" i="55"/>
  <c r="F72" i="55"/>
  <c r="E72" i="55"/>
  <c r="D72" i="55"/>
  <c r="D63" i="55"/>
  <c r="G48" i="55"/>
  <c r="F48" i="55"/>
  <c r="E48" i="55"/>
  <c r="C47" i="55"/>
  <c r="C135" i="55" s="1"/>
  <c r="C136" i="55" s="1"/>
  <c r="C45" i="55"/>
  <c r="G82" i="54"/>
  <c r="F82" i="54"/>
  <c r="E82" i="54"/>
  <c r="D82" i="54"/>
  <c r="G70" i="54"/>
  <c r="G71" i="54" s="1"/>
  <c r="F70" i="54"/>
  <c r="F71" i="54" s="1"/>
  <c r="E70" i="54"/>
  <c r="E71" i="54" s="1"/>
  <c r="C70" i="54"/>
  <c r="C71" i="54" s="1"/>
  <c r="G42" i="54"/>
  <c r="F42" i="54"/>
  <c r="E42" i="54"/>
  <c r="C42" i="54"/>
  <c r="D40" i="54"/>
  <c r="D42" i="54" s="1"/>
  <c r="C48" i="55" l="1"/>
  <c r="D70" i="54"/>
  <c r="D71" i="54" s="1"/>
  <c r="C72" i="55"/>
  <c r="E60" i="49"/>
  <c r="E81" i="51"/>
  <c r="K53" i="21" l="1"/>
  <c r="M53" i="21" s="1"/>
  <c r="K54" i="21"/>
  <c r="M54" i="21" s="1"/>
  <c r="K55" i="21"/>
  <c r="M55" i="21" s="1"/>
  <c r="K52" i="21"/>
  <c r="M52" i="21" s="1"/>
  <c r="D69" i="49" l="1"/>
  <c r="D73" i="49"/>
  <c r="D33" i="26" l="1"/>
  <c r="D34" i="26" s="1"/>
  <c r="D42" i="26"/>
  <c r="D64" i="1" l="1"/>
  <c r="D65" i="1" l="1"/>
  <c r="D71" i="49" l="1"/>
  <c r="G40" i="51" l="1"/>
  <c r="F40" i="51"/>
  <c r="D40" i="51"/>
  <c r="C40" i="51"/>
  <c r="E40" i="51" l="1"/>
  <c r="D62" i="1" l="1"/>
  <c r="D61" i="1"/>
  <c r="F35" i="1" l="1"/>
  <c r="G35" i="1"/>
  <c r="C35" i="1"/>
  <c r="E35" i="1"/>
  <c r="G32" i="48" l="1"/>
  <c r="G37" i="48" s="1"/>
  <c r="F32" i="48"/>
  <c r="F37" i="48" s="1"/>
  <c r="E32" i="48"/>
  <c r="E37" i="48" s="1"/>
  <c r="C64" i="1" l="1"/>
  <c r="C62" i="1"/>
  <c r="C61" i="1"/>
  <c r="D63" i="1" l="1"/>
  <c r="G70" i="1"/>
  <c r="F70" i="1"/>
  <c r="E70" i="1"/>
  <c r="D35" i="1"/>
  <c r="D70" i="1" l="1"/>
  <c r="E61" i="49"/>
  <c r="E52" i="49"/>
  <c r="F52" i="49"/>
  <c r="E55" i="49"/>
  <c r="F55" i="49"/>
  <c r="D46" i="19"/>
  <c r="E32" i="19"/>
  <c r="D47" i="26" l="1"/>
  <c r="F47" i="26"/>
  <c r="E37" i="47" l="1"/>
  <c r="F37" i="47"/>
  <c r="G37" i="47"/>
  <c r="D37" i="47"/>
  <c r="G54" i="47"/>
  <c r="G42" i="21"/>
  <c r="G60" i="21" s="1"/>
  <c r="G46" i="19" l="1"/>
  <c r="G32" i="19"/>
  <c r="G46" i="27"/>
  <c r="G47" i="26"/>
  <c r="F48" i="18"/>
  <c r="G48" i="18"/>
  <c r="E84" i="49" l="1"/>
  <c r="D84" i="49"/>
  <c r="F60" i="49"/>
  <c r="F61" i="49" s="1"/>
  <c r="C84" i="49"/>
  <c r="E39" i="49"/>
  <c r="D32" i="48" l="1"/>
  <c r="D37" i="48" s="1"/>
  <c r="C32" i="48"/>
  <c r="C37" i="48" s="1"/>
  <c r="D54" i="47" l="1"/>
  <c r="E54" i="47"/>
  <c r="F54" i="47"/>
  <c r="C54" i="47"/>
  <c r="C37" i="47"/>
  <c r="E47" i="26" l="1"/>
  <c r="E46" i="19" l="1"/>
  <c r="F46" i="19"/>
  <c r="C46" i="19"/>
  <c r="C46" i="27"/>
  <c r="D46" i="27"/>
  <c r="E46" i="27"/>
  <c r="F46" i="27"/>
  <c r="C47" i="26"/>
  <c r="C48" i="18" l="1"/>
  <c r="D48" i="18"/>
  <c r="E48" i="18"/>
  <c r="F42" i="21" l="1"/>
  <c r="F60" i="21" s="1"/>
  <c r="F32" i="19"/>
  <c r="C70" i="1" l="1"/>
  <c r="E42" i="21" l="1"/>
  <c r="E60" i="21" s="1"/>
  <c r="D42" i="21"/>
  <c r="D60" i="21" s="1"/>
  <c r="C42" i="21"/>
  <c r="C60" i="21" s="1"/>
  <c r="C32" i="19"/>
  <c r="G53" i="1" l="1"/>
  <c r="F53" i="1"/>
  <c r="D53" i="1"/>
  <c r="C53" i="1"/>
  <c r="E53" i="1"/>
</calcChain>
</file>

<file path=xl/sharedStrings.xml><?xml version="1.0" encoding="utf-8"?>
<sst xmlns="http://schemas.openxmlformats.org/spreadsheetml/2006/main" count="1541" uniqueCount="332">
  <si>
    <t>БЮДЖЕТНАЯ ПРОГРАММА</t>
  </si>
  <si>
    <t>код и наименование администратора бюджетной  программы</t>
  </si>
  <si>
    <r>
      <rPr>
        <b/>
        <sz val="12"/>
        <color theme="1"/>
        <rFont val="Times New Roman"/>
        <family val="1"/>
        <charset val="204"/>
      </rPr>
      <t>Вид бюджетной программы</t>
    </r>
    <r>
      <rPr>
        <sz val="12"/>
        <color theme="1"/>
        <rFont val="Times New Roman"/>
        <family val="1"/>
        <charset val="204"/>
      </rPr>
      <t xml:space="preserve">: </t>
    </r>
  </si>
  <si>
    <t>Расходы по бюджетной программе, всего</t>
  </si>
  <si>
    <t>Расходы по бюджетной программе</t>
  </si>
  <si>
    <t>Единица измерения</t>
  </si>
  <si>
    <t>отчетный год</t>
  </si>
  <si>
    <t>план текущего года</t>
  </si>
  <si>
    <t>плановый период</t>
  </si>
  <si>
    <t>2015 год</t>
  </si>
  <si>
    <t>2016 год</t>
  </si>
  <si>
    <t>2017 год</t>
  </si>
  <si>
    <t>2018 год</t>
  </si>
  <si>
    <t>За счет трансфертов из республиканского бюджета</t>
  </si>
  <si>
    <t>тыс.тенге</t>
  </si>
  <si>
    <t>За счет средств местного бюджета</t>
  </si>
  <si>
    <t>Итого расходы по бюджетной 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</si>
  <si>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011 "За счет трансфертов из республиканского бюджета"</t>
    </r>
  </si>
  <si>
    <r>
      <rPr>
        <b/>
        <sz val="12"/>
        <color theme="1"/>
        <rFont val="Times New Roman"/>
        <family val="1"/>
        <charset val="204"/>
      </rPr>
      <t>Вид бюджетной подпрограммы</t>
    </r>
    <r>
      <rPr>
        <sz val="12"/>
        <color theme="1"/>
        <rFont val="Times New Roman"/>
        <family val="1"/>
        <charset val="204"/>
      </rPr>
      <t xml:space="preserve">: </t>
    </r>
  </si>
  <si>
    <t>Показатели прямого результата</t>
  </si>
  <si>
    <t>Расходы по бюджетной подпрограмме</t>
  </si>
  <si>
    <t>Итого расходы по бюджетной подпрограмме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</si>
  <si>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</si>
  <si>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t xml:space="preserve">Вид бюджетной подпрограммы: </t>
  </si>
  <si>
    <t>2019 год</t>
  </si>
  <si>
    <t>Количество койко-дней по стационарной помощи</t>
  </si>
  <si>
    <t>Количество пролеченных больных по стационарной помощи</t>
  </si>
  <si>
    <t>Количество койко-дней по стационарзамещающей помощи</t>
  </si>
  <si>
    <t>Количество пролеченных больных по стационарзамещающей помощи</t>
  </si>
  <si>
    <t>Количество посещений по амбулаторно-поликлинической помощи</t>
  </si>
  <si>
    <t>ед.</t>
  </si>
  <si>
    <r>
      <rPr>
        <sz val="12"/>
        <rFont val="Times New Roman"/>
        <family val="1"/>
        <charset val="204"/>
      </rPr>
      <t>в зависимости от содержания:</t>
    </r>
    <r>
      <rPr>
        <b/>
        <sz val="12"/>
        <rFont val="Times New Roman"/>
        <family val="1"/>
        <charset val="204"/>
      </rPr>
      <t xml:space="preserve"> </t>
    </r>
    <r>
      <rPr>
        <i/>
        <sz val="12"/>
        <rFont val="Times New Roman"/>
        <family val="1"/>
        <charset val="204"/>
      </rPr>
      <t>___________</t>
    </r>
  </si>
  <si>
    <r>
      <t xml:space="preserve">текущая/развитие: </t>
    </r>
    <r>
      <rPr>
        <i/>
        <sz val="12"/>
        <rFont val="Times New Roman"/>
        <family val="1"/>
        <charset val="204"/>
      </rPr>
      <t>__________</t>
    </r>
  </si>
  <si>
    <r>
      <t xml:space="preserve">Описание (обоснование) бюджетной подпрограммы: </t>
    </r>
    <r>
      <rPr>
        <i/>
        <sz val="12"/>
        <rFont val="Times New Roman"/>
        <family val="1"/>
        <charset val="204"/>
      </rPr>
      <t>____________________</t>
    </r>
  </si>
  <si>
    <t>………….</t>
  </si>
  <si>
    <t>……</t>
  </si>
  <si>
    <t xml:space="preserve">Показатели конечного результата </t>
  </si>
  <si>
    <t>Плановый период</t>
  </si>
  <si>
    <t>%</t>
  </si>
  <si>
    <t>чел.</t>
  </si>
  <si>
    <t>Количество коек</t>
  </si>
  <si>
    <t>чел</t>
  </si>
  <si>
    <r>
      <t xml:space="preserve">в зависимости от содержания: </t>
    </r>
    <r>
      <rPr>
        <i/>
        <sz val="12"/>
        <color theme="1"/>
        <rFont val="Times New Roman"/>
        <family val="1"/>
        <charset val="204"/>
      </rPr>
      <t xml:space="preserve"> предоставление трансфертов и бюджетных субсидий</t>
    </r>
  </si>
  <si>
    <r>
      <t xml:space="preserve">в зависимости от способа реализации: </t>
    </r>
    <r>
      <rPr>
        <i/>
        <sz val="12"/>
        <color theme="1"/>
        <rFont val="Times New Roman"/>
        <family val="1"/>
        <charset val="204"/>
      </rPr>
      <t>индивидуальная</t>
    </r>
  </si>
  <si>
    <r>
      <t xml:space="preserve">текущая/развитие: </t>
    </r>
    <r>
      <rPr>
        <i/>
        <sz val="12"/>
        <color theme="1"/>
        <rFont val="Times New Roman"/>
        <family val="1"/>
        <charset val="204"/>
      </rPr>
      <t>текущая</t>
    </r>
  </si>
  <si>
    <r>
      <t xml:space="preserve">Описание (обоснование) бюджетной подпрограммы: </t>
    </r>
    <r>
      <rPr>
        <i/>
        <sz val="12"/>
        <rFont val="Times New Roman"/>
        <family val="1"/>
        <charset val="204"/>
      </rPr>
      <t xml:space="preserve">Оказание медицинской реабилитации и восстановительного лечения, за исключением восстановительного лечения и медицинской реабилитации возмещение затрат по которым осуществляется за счет средств республиканского бюджета в порядке, определенном согласно приказа исполняющего обязанности Министра здравоохранения и социального развития Республики Казахстан от 28 июля 2015 года № 627 «Об утверждении Правил возмещения затрат организациям здравоохранения за счет бюджетных средств», оказание сестринского ухода, паллиативной помощи лицам, за исключением паллитивной помощи лицам, страдающим злокачественными новообразованиями, возмещение затрат по которым осуществляется за счет средств республиканского бюджета  </t>
    </r>
  </si>
  <si>
    <t>253 ГУ "Управление здравоохранения Павлодарской области"</t>
  </si>
  <si>
    <r>
      <t>в зависимости от уровня государственного управления:</t>
    </r>
    <r>
      <rPr>
        <i/>
        <sz val="12"/>
        <rFont val="Times New Roman"/>
        <family val="1"/>
        <charset val="204"/>
      </rPr>
      <t xml:space="preserve"> областная </t>
    </r>
  </si>
  <si>
    <t xml:space="preserve"> </t>
  </si>
  <si>
    <r>
      <rPr>
        <b/>
        <sz val="12"/>
        <rFont val="Times New Roman"/>
        <family val="1"/>
        <charset val="204"/>
      </rPr>
      <t>Код и наименование бюджетной программы:</t>
    </r>
    <r>
      <rPr>
        <i/>
        <sz val="12"/>
        <rFont val="Times New Roman"/>
        <family val="1"/>
        <charset val="204"/>
      </rPr>
      <t xml:space="preserve">    05.2.253 006  "Услуги по  охране материнства  и  детства"</t>
    </r>
  </si>
  <si>
    <r>
      <rPr>
        <b/>
        <sz val="12"/>
        <color indexed="8"/>
        <rFont val="Times New Roman"/>
        <family val="1"/>
        <charset val="204"/>
      </rPr>
      <t>Вид бюджетной программы</t>
    </r>
    <r>
      <rPr>
        <sz val="12"/>
        <color indexed="8"/>
        <rFont val="Times New Roman"/>
        <family val="1"/>
        <charset val="204"/>
      </rPr>
      <t>:</t>
    </r>
  </si>
  <si>
    <r>
      <t xml:space="preserve">в зависимости от уровня государственного управления:  </t>
    </r>
    <r>
      <rPr>
        <i/>
        <sz val="12"/>
        <rFont val="Times New Roman"/>
        <family val="1"/>
        <charset val="204"/>
      </rPr>
      <t>областной  бюджет</t>
    </r>
  </si>
  <si>
    <t>в зависимости от содержания:Осуществление государственных функций, полномочий и оказание вытекающих из них государственных услуг</t>
  </si>
  <si>
    <r>
      <t xml:space="preserve">в зависимости от способа реализации: </t>
    </r>
    <r>
      <rPr>
        <i/>
        <sz val="12"/>
        <color indexed="8"/>
        <rFont val="Times New Roman"/>
        <family val="1"/>
        <charset val="204"/>
      </rPr>
      <t>индивидуальная</t>
    </r>
  </si>
  <si>
    <r>
      <t xml:space="preserve">текущая/развития:  </t>
    </r>
    <r>
      <rPr>
        <i/>
        <sz val="12"/>
        <color indexed="8"/>
        <rFont val="Times New Roman"/>
        <family val="1"/>
        <charset val="204"/>
      </rPr>
      <t>текущая</t>
    </r>
  </si>
  <si>
    <r>
      <t xml:space="preserve">Описание (обоснование) бюджетной программы: </t>
    </r>
    <r>
      <rPr>
        <sz val="12"/>
        <rFont val="Times New Roman"/>
        <family val="1"/>
        <charset val="204"/>
      </rPr>
      <t>Содержание, педагогическое воспитание, оказание профилактической, лечебно-оздоровительной, реабилитационной помощи детям – сиротам, детям, оставшимся без попечения  родителей; детям с нервно - психическими  расстройствами</t>
    </r>
  </si>
  <si>
    <t xml:space="preserve">Расходы по бюджетной подпрограмме </t>
  </si>
  <si>
    <t>тысяч тенге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</si>
  <si>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</si>
  <si>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r>
      <rPr>
        <b/>
        <sz val="12"/>
        <color indexed="8"/>
        <rFont val="Times New Roman"/>
        <family val="1"/>
        <charset val="204"/>
      </rPr>
      <t>Вид бюджетной программы</t>
    </r>
    <r>
      <rPr>
        <sz val="12"/>
        <color indexed="8"/>
        <rFont val="Times New Roman"/>
        <family val="1"/>
        <charset val="204"/>
      </rPr>
      <t xml:space="preserve">: </t>
    </r>
  </si>
  <si>
    <t>Х</t>
  </si>
  <si>
    <r>
      <rPr>
        <b/>
        <sz val="12"/>
        <rFont val="Times New Roman"/>
        <family val="1"/>
        <charset val="204"/>
      </rPr>
      <t>Код и наименование бюджетной программы:</t>
    </r>
    <r>
      <rPr>
        <i/>
        <sz val="12"/>
        <rFont val="Times New Roman"/>
        <family val="1"/>
        <charset val="204"/>
      </rPr>
      <t xml:space="preserve"> 029 "Областные  базы спецмедснабжения"</t>
    </r>
  </si>
  <si>
    <r>
      <rPr>
        <b/>
        <sz val="12"/>
        <color theme="1"/>
        <rFont val="Times New Roman"/>
        <family val="1"/>
        <charset val="204"/>
      </rPr>
      <t>Вид бюджетной программы</t>
    </r>
    <r>
      <rPr>
        <sz val="12"/>
        <color theme="1"/>
        <rFont val="Times New Roman"/>
        <family val="1"/>
        <charset val="204"/>
      </rPr>
      <t>:</t>
    </r>
  </si>
  <si>
    <r>
      <t xml:space="preserve">текущая/развития:  </t>
    </r>
    <r>
      <rPr>
        <i/>
        <sz val="12"/>
        <color theme="1"/>
        <rFont val="Times New Roman"/>
        <family val="1"/>
        <charset val="204"/>
      </rPr>
      <t>текущая</t>
    </r>
  </si>
  <si>
    <r>
      <t xml:space="preserve">Цель бюджетной программы: </t>
    </r>
    <r>
      <rPr>
        <sz val="12"/>
        <rFont val="Times New Roman"/>
        <family val="1"/>
        <charset val="204"/>
      </rPr>
      <t xml:space="preserve">Обеспечение  сохранности и своевременное обновление медицинского имущества резерва </t>
    </r>
  </si>
  <si>
    <r>
      <t xml:space="preserve">Конечные результаты бюджетной программы: </t>
    </r>
    <r>
      <rPr>
        <sz val="12"/>
        <rFont val="Times New Roman"/>
        <family val="1"/>
        <charset val="204"/>
      </rPr>
      <t xml:space="preserve">100% -ое </t>
    </r>
    <r>
      <rPr>
        <b/>
        <sz val="12"/>
        <rFont val="Times New Roman"/>
        <family val="1"/>
        <charset val="204"/>
      </rPr>
      <t>о</t>
    </r>
    <r>
      <rPr>
        <sz val="12"/>
        <rFont val="Times New Roman"/>
        <family val="1"/>
        <charset val="204"/>
      </rPr>
      <t>беспечение резерва лекарственными средствами и изделиями медицинского назначения при чрезвычайных ситуациях.</t>
    </r>
  </si>
  <si>
    <r>
      <t xml:space="preserve">Описание (обоснование) бюджетной программы: </t>
    </r>
    <r>
      <rPr>
        <i/>
        <sz val="12"/>
        <rFont val="Times New Roman"/>
        <family val="1"/>
        <charset val="204"/>
      </rPr>
      <t>Накопление, обновление и замена медикаментов для экстренной медицинской  помощи</t>
    </r>
  </si>
  <si>
    <t>Содержание государственного  учреждения «Областная  база спецмедснабжения» для  выполнения возложенных на  учреждение  функций</t>
  </si>
  <si>
    <t>Шт.ед</t>
  </si>
  <si>
    <t xml:space="preserve">   </t>
  </si>
  <si>
    <t>Руководитель бюджетной программы вышестоящего бюджета, выделяющего целевые трансферты</t>
  </si>
  <si>
    <t>(подпись, фамилия, имя, отчество)</t>
  </si>
  <si>
    <r>
      <t xml:space="preserve">в зависимости от содержания: </t>
    </r>
    <r>
      <rPr>
        <i/>
        <sz val="12"/>
        <color indexed="8"/>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</si>
  <si>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indexed="8"/>
        <rFont val="Times New Roman"/>
        <family val="1"/>
        <charset val="204"/>
      </rPr>
      <t xml:space="preserve">текущая бюджетная программа </t>
    </r>
  </si>
  <si>
    <r>
      <t xml:space="preserve">Описание (обоснование) бюджетной программы: </t>
    </r>
    <r>
      <rPr>
        <sz val="12"/>
        <rFont val="Times New Roman"/>
        <family val="1"/>
        <charset val="204"/>
      </rPr>
      <t>Программа  предусмотрена для  качественной подготовки медицинских специалистов  среднего звена в рамках государственного  заказа</t>
    </r>
  </si>
  <si>
    <t>011 За счет трансфертов из республиканского бюджета</t>
  </si>
  <si>
    <t>015 За счет средств местного бюджета</t>
  </si>
  <si>
    <r>
      <t xml:space="preserve">текущая/развития:  </t>
    </r>
    <r>
      <rPr>
        <i/>
        <sz val="12"/>
        <color indexed="8"/>
        <rFont val="Times New Roman"/>
        <family val="1"/>
        <charset val="204"/>
      </rPr>
      <t>текущая бюджетная программа</t>
    </r>
  </si>
  <si>
    <t>Прием учащихся</t>
  </si>
  <si>
    <t xml:space="preserve">Количество выпускников </t>
  </si>
  <si>
    <t>Среднегодовой контингент стипендиатов в колледжах</t>
  </si>
  <si>
    <t>Среднегодовой контингент учащихся в колледжах</t>
  </si>
  <si>
    <r>
      <t xml:space="preserve">Цель бюджетной программы: </t>
    </r>
    <r>
      <rPr>
        <sz val="12"/>
        <rFont val="Times New Roman"/>
        <family val="1"/>
        <charset val="204"/>
      </rPr>
      <t>Улучшение здоровья населения области</t>
    </r>
  </si>
  <si>
    <r>
      <t>Конечные результаты бюджетной программы:</t>
    </r>
    <r>
      <rPr>
        <sz val="12"/>
        <rFont val="Times New Roman"/>
        <family val="1"/>
        <charset val="204"/>
      </rPr>
      <t xml:space="preserve"> Создание эффективной системы профессиональной подготовки, обеспечение медицинских организаций квалифицированными кадрами. Процент трудоустройства -82%, знанятости выпускников - 100%. </t>
    </r>
  </si>
  <si>
    <t>в зависимости от содержания: Осуществление государственных функций, полномочий и оказание вытекающих из них государственных услуг</t>
  </si>
  <si>
    <r>
      <t xml:space="preserve">Цель бюджетной программы: </t>
    </r>
    <r>
      <rPr>
        <sz val="12"/>
        <rFont val="Times New Roman"/>
        <family val="1"/>
        <charset val="204"/>
      </rPr>
      <t>Возмещение транспортных  расходов гражданам для получения высокоспециализированной  медицинской помощи за пределами населенного пункта</t>
    </r>
  </si>
  <si>
    <r>
      <t>Конечные результаты бюджетной программы:</t>
    </r>
    <r>
      <rPr>
        <sz val="12"/>
        <rFont val="Times New Roman"/>
        <family val="1"/>
        <charset val="204"/>
      </rPr>
      <t xml:space="preserve"> Обеспечение больных бесплатным или льготным проездом в республиканские медицинские организации в рамках выделенных бюджетных средств-100%.</t>
    </r>
  </si>
  <si>
    <r>
      <t xml:space="preserve">Описание (обоснование) бюджетной программы: </t>
    </r>
    <r>
      <rPr>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</si>
  <si>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i/>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</si>
  <si>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t>Количество  больных, обеспеченных бесплатным или льготным проездом</t>
  </si>
  <si>
    <r>
      <t xml:space="preserve">Цель бюджетной программы: </t>
    </r>
    <r>
      <rPr>
        <sz val="12"/>
        <rFont val="Times New Roman"/>
        <family val="1"/>
        <charset val="204"/>
      </rPr>
      <t>Содействие развитию системы здравоохранения путем совершенствования информационной инфраструктуры системы здравоохранения (электронного здравоохранения), медицинской статистики, реализации информационных программ</t>
    </r>
  </si>
  <si>
    <r>
      <t xml:space="preserve">Описание (обоснование) бюджетной программы: </t>
    </r>
    <r>
      <rPr>
        <sz val="12"/>
        <rFont val="Times New Roman"/>
        <family val="1"/>
        <charset val="204"/>
      </rPr>
      <t>Организация сбора, обработки и анализа медицинских статистических данных о сети, кадрах, деятельности организаций здравоохранения, состоянии здоровья населения  Павлодарской области</t>
    </r>
  </si>
  <si>
    <t>шт</t>
  </si>
  <si>
    <r>
      <rPr>
        <b/>
        <sz val="12"/>
        <rFont val="Times New Roman"/>
        <family val="1"/>
        <charset val="204"/>
      </rPr>
      <t xml:space="preserve">Код и наименование бюджетной программы:  </t>
    </r>
    <r>
      <rPr>
        <i/>
        <sz val="12"/>
        <rFont val="Times New Roman"/>
        <family val="1"/>
        <charset val="204"/>
      </rPr>
      <t>008 «Реализация мероприятий по профилактике и борьбе со СПИД в Республике Казахстан»</t>
    </r>
  </si>
  <si>
    <r>
      <t>Описание (обоснование) бюджетной программы:</t>
    </r>
    <r>
      <rPr>
        <sz val="12"/>
        <rFont val="Times New Roman"/>
        <family val="1"/>
        <charset val="204"/>
      </rPr>
      <t xml:space="preserve"> 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</si>
  <si>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Прием врачей</t>
  </si>
  <si>
    <t>Консультация специалистов</t>
  </si>
  <si>
    <t>Лабораторные исследование</t>
  </si>
  <si>
    <t>исл.</t>
  </si>
  <si>
    <t>Мероприятия по борьбе по со СПИД</t>
  </si>
  <si>
    <t>Мероприятия по проведению дозорного эпидемиологического надзора</t>
  </si>
  <si>
    <t>Мероприятия по эпидемиологическому слежению за ВИЧ-инфекцией</t>
  </si>
  <si>
    <t>Прочие организационные и методические работы</t>
  </si>
  <si>
    <t>Обеспечение антиретровирусными препаратами (лечение ВИЧ инфекции)</t>
  </si>
  <si>
    <t xml:space="preserve">Обеспеченые лекарственными средствами и специализированными продуктами детского и лечебного питания отдельных категорий населения на амбулаторном уровне </t>
  </si>
  <si>
    <t>2020 год</t>
  </si>
  <si>
    <t>Отчет на 2016 год</t>
  </si>
  <si>
    <t>Уточненный план на 2017 год</t>
  </si>
  <si>
    <r>
      <t xml:space="preserve">в зависимости от уровня государственного управления:  </t>
    </r>
    <r>
      <rPr>
        <i/>
        <sz val="12"/>
        <rFont val="Times New Roman"/>
        <family val="1"/>
        <charset val="204"/>
      </rPr>
      <t>областная</t>
    </r>
  </si>
  <si>
    <t>шт.ед</t>
  </si>
  <si>
    <t>Описание (обоснование) бюджетной подпрограммы:  На выплату заработной платы дополнительно введенных 2,25 штатных единиц в КГКП «Павлодарский областной центр по профилактике и борьбе со СПИДом»</t>
  </si>
  <si>
    <t>количество штатных единиц (врач-инфекционист)</t>
  </si>
  <si>
    <t xml:space="preserve">             2533001 Управление здравоохранения акимата Павлодарской области</t>
  </si>
  <si>
    <r>
      <rPr>
        <b/>
        <sz val="12"/>
        <rFont val="Times New Roman"/>
        <family val="1"/>
        <charset val="204"/>
      </rPr>
      <t xml:space="preserve">Код и наименование бюджетной программы: </t>
    </r>
    <r>
      <rPr>
        <sz val="12"/>
        <rFont val="Times New Roman"/>
        <family val="1"/>
        <charset val="204"/>
      </rPr>
      <t>096</t>
    </r>
    <r>
      <rPr>
        <i/>
        <sz val="12"/>
        <rFont val="Times New Roman"/>
        <family val="1"/>
        <charset val="204"/>
      </rPr>
      <t xml:space="preserve"> «Выполнение государственных обязательств по проектам государственно-частного партнерства»</t>
    </r>
  </si>
  <si>
    <r>
      <t xml:space="preserve">в зависимости от содержания: </t>
    </r>
    <r>
      <rPr>
        <i/>
        <sz val="12"/>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</si>
  <si>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theme="1"/>
        <rFont val="Times New Roman"/>
        <family val="1"/>
        <charset val="204"/>
      </rPr>
      <t xml:space="preserve">текущая бюджетная программа </t>
    </r>
  </si>
  <si>
    <r>
      <t xml:space="preserve">Цель бюджетной программы: </t>
    </r>
    <r>
      <rPr>
        <sz val="12"/>
        <rFont val="Times New Roman"/>
        <family val="1"/>
        <charset val="204"/>
      </rPr>
      <t xml:space="preserve">Стимулирование притока инвестиций в экономику региона и активизация инновационного развития региона </t>
    </r>
  </si>
  <si>
    <r>
      <t xml:space="preserve">Описание (обоснование) бюджетной программы: </t>
    </r>
    <r>
      <rPr>
        <i/>
        <sz val="12"/>
        <rFont val="Times New Roman"/>
        <family val="1"/>
        <charset val="204"/>
      </rPr>
      <t>Погашение государственных обязательств по проектам государственно-частного партнерства</t>
    </r>
  </si>
  <si>
    <t>096 «Выполнение государственных обязательств по проектам государственно-частного партнерства»</t>
  </si>
  <si>
    <t xml:space="preserve">Количество проектов по которым приняты государственные обязательства по проекту государственно-частного партнерства </t>
  </si>
  <si>
    <t>шт.</t>
  </si>
  <si>
    <t>Утверждена         </t>
  </si>
  <si>
    <t>управления здравоохранения Павлодарской области</t>
  </si>
  <si>
    <t>от "_____" _______________  201___ года №________     </t>
  </si>
  <si>
    <r>
      <rPr>
        <b/>
        <sz val="12"/>
        <rFont val="Times New Roman"/>
        <family val="1"/>
        <charset val="204"/>
      </rPr>
      <t xml:space="preserve">Код и наименование бюджетной программы:  </t>
    </r>
    <r>
      <rPr>
        <i/>
        <sz val="12"/>
        <rFont val="Times New Roman"/>
        <family val="1"/>
        <charset val="204"/>
      </rPr>
      <t>033 «Капитальные расходы медицинских организаций здравоохранения»</t>
    </r>
  </si>
  <si>
    <r>
      <t xml:space="preserve">Цель бюджетной программы: </t>
    </r>
    <r>
      <rPr>
        <sz val="12"/>
        <rFont val="Times New Roman"/>
        <family val="1"/>
        <charset val="204"/>
      </rPr>
      <t>Улучшение материально-технического состояния организаций здравоохранения с целью создания условий для повышения качества оказания медицинских услуг</t>
    </r>
  </si>
  <si>
    <t>Конечные результаты бюджетной программы:</t>
  </si>
  <si>
    <t>Уровень оснащенности медицинских организаций</t>
  </si>
  <si>
    <r>
      <t>Описание (обоснование) бюджетной программы:</t>
    </r>
    <r>
      <rPr>
        <sz val="12"/>
        <rFont val="Times New Roman"/>
        <family val="1"/>
        <charset val="204"/>
      </rPr>
      <t xml:space="preserve"> укрепление материально-технической базы объектов здравоохранения</t>
    </r>
  </si>
  <si>
    <r>
      <t xml:space="preserve">Описание (обоснование) бюджетной подпрограммы: </t>
    </r>
    <r>
      <rPr>
        <i/>
        <sz val="12"/>
        <rFont val="Times New Roman"/>
        <family val="1"/>
        <charset val="204"/>
      </rPr>
      <t>укрепление материально-технической базы  объектов здравоохранения</t>
    </r>
  </si>
  <si>
    <t>Количество оснащаемых организаций за счет целевых текущих трансфертов</t>
  </si>
  <si>
    <t>Материально-техническое оснащение онкологических диспансеров</t>
  </si>
  <si>
    <t>Материально-техническое оснащение организаций здравоохранения оказывающие кардиологическую и кардиохирургическую медицинскую помощь</t>
  </si>
  <si>
    <t>Материально-техническое оснащение организаций здравоохранения оказывающие медицинскую помощь при инсульте</t>
  </si>
  <si>
    <t>Материально-техническое оснащение организаций детства</t>
  </si>
  <si>
    <t>Оснащение КТ МРТ</t>
  </si>
  <si>
    <t>Материально-техническое оснащение организаций родовспоможения</t>
  </si>
  <si>
    <t>Оснащение районных городских и областных больниц медицинской техникой</t>
  </si>
  <si>
    <t>Оснащение службы скорой медицинской помощи санитарным автотранспортом</t>
  </si>
  <si>
    <t xml:space="preserve">Оснащение районных и городских поликлиник медицинской техникой </t>
  </si>
  <si>
    <t>Количество объектов здравоохранения, подлежащих капитальному ремонту</t>
  </si>
  <si>
    <t>Приложение __</t>
  </si>
  <si>
    <t>Управление здравоохранения Павлодарской области</t>
  </si>
  <si>
    <t>от "____" _____________ 201___ года № _______</t>
  </si>
  <si>
    <t>«Согласована»        </t>
  </si>
  <si>
    <t xml:space="preserve">Вице-министр </t>
  </si>
  <si>
    <t xml:space="preserve">Министерства здравоохранения </t>
  </si>
  <si>
    <t>Республики Казахстан</t>
  </si>
  <si>
    <t>МП</t>
  </si>
  <si>
    <r>
      <rPr>
        <b/>
        <sz val="12"/>
        <rFont val="Times New Roman"/>
        <family val="1"/>
        <charset val="204"/>
      </rPr>
      <t xml:space="preserve">Код и наименование бюджетной программы:  </t>
    </r>
    <r>
      <rPr>
        <i/>
        <sz val="12"/>
        <rFont val="Times New Roman"/>
        <family val="1"/>
        <charset val="204"/>
      </rPr>
      <t>027 «Централизованный закуп и хранение вакцин и других медицинских иммунобиологических препаратов для проведения иммунопрофилактики населения»</t>
    </r>
  </si>
  <si>
    <t xml:space="preserve">Охват вакцинацией детей до года </t>
  </si>
  <si>
    <t>не менее 95%</t>
  </si>
  <si>
    <r>
      <t>Описание (обоснование) бюджетной программы:</t>
    </r>
    <r>
      <rPr>
        <sz val="12"/>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</si>
  <si>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подпрограммы: </t>
    </r>
    <r>
      <rPr>
        <i/>
        <sz val="12"/>
        <rFont val="Times New Roman"/>
        <family val="1"/>
        <charset val="204"/>
      </rPr>
      <t>Централизованный закуп вакцин и других медицинских иммунобиологических препаратов для проведения иммунопрофилактики населения</t>
    </r>
  </si>
  <si>
    <t xml:space="preserve">Количество  получателей вакцин </t>
  </si>
  <si>
    <t>Планируемое количество провакцинированых доз/вакцин (грипп) из средств местного бюджета</t>
  </si>
  <si>
    <t>Контингент, подлежащий вакцинации против сибирской язвы</t>
  </si>
  <si>
    <r>
      <rPr>
        <b/>
        <sz val="12"/>
        <rFont val="Times New Roman"/>
        <family val="1"/>
        <charset val="204"/>
      </rPr>
      <t xml:space="preserve">Код и наименование бюджетной программы:  </t>
    </r>
    <r>
      <rPr>
        <i/>
        <sz val="12"/>
        <rFont val="Times New Roman"/>
        <family val="1"/>
        <charset val="204"/>
      </rPr>
      <t>007 «Пропаганда здорового образа жизни»</t>
    </r>
  </si>
  <si>
    <r>
      <t>Описание (обоснование) бюджетной программы:</t>
    </r>
    <r>
      <rPr>
        <sz val="12"/>
        <rFont val="Times New Roman"/>
        <family val="1"/>
        <charset val="204"/>
      </rPr>
      <t xml:space="preserve">  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</si>
  <si>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r>
      <t xml:space="preserve">Описание (обоснование) бюджетной подпрограммы: </t>
    </r>
    <r>
      <rPr>
        <i/>
        <sz val="12"/>
        <rFont val="Times New Roman"/>
        <family val="1"/>
        <charset val="204"/>
      </rPr>
      <t>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</si>
  <si>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t>Выступления на местном телевидении и  радиостанции</t>
  </si>
  <si>
    <t>Публикаций статей в периодической печати (газеты, журналы);</t>
  </si>
  <si>
    <t>Прокат аудио/видеороликов</t>
  </si>
  <si>
    <t>Выпуск региональной газеты;</t>
  </si>
  <si>
    <t>Производство и трансляция телепередач</t>
  </si>
  <si>
    <t>Тиражирование информационно-образовательных материалов</t>
  </si>
  <si>
    <t>Подготовка и проведение анкетирований</t>
  </si>
  <si>
    <t>Выпуск наружной рекламы</t>
  </si>
  <si>
    <t>Информирование через радиорубки</t>
  </si>
  <si>
    <t>Обеспечение деятельности веб-сайта с постоянным размещением информации</t>
  </si>
  <si>
    <t>Мониторинг профилактических (скрининговых) осмотров</t>
  </si>
  <si>
    <t>Мониторинг деятельности формирования здорового образа жизни</t>
  </si>
  <si>
    <t>Описание (обоснование) бюджетной подпрограммы:  мероприятия по проведению информационно-разъяснительной работы с населением по внедрению обязательного социального медицинского страхования.</t>
  </si>
  <si>
    <t>Отчет на 2015 год</t>
  </si>
  <si>
    <t>Количество абонентов</t>
  </si>
  <si>
    <r>
      <t>Конечные результаты бюджетной программы:</t>
    </r>
    <r>
      <rPr>
        <sz val="12"/>
        <rFont val="Times New Roman"/>
        <family val="1"/>
        <charset val="204"/>
      </rPr>
      <t xml:space="preserve"> Осуществление ведомственных статистических наблюдений в области здравоохранения  с соблюдением требований статистической методологии и 100 % обработка поступающей информации от медицинских организаций.</t>
    </r>
  </si>
  <si>
    <t xml:space="preserve">Уточненный план </t>
  </si>
  <si>
    <r>
      <rPr>
        <b/>
        <sz val="12"/>
        <rFont val="Times New Roman"/>
        <family val="1"/>
        <charset val="204"/>
      </rPr>
      <t xml:space="preserve">Конечные результаты бюджетной программы: </t>
    </r>
    <r>
      <rPr>
        <sz val="12"/>
        <rFont val="Times New Roman"/>
        <family val="1"/>
        <charset val="204"/>
      </rPr>
      <t xml:space="preserve"> </t>
    </r>
    <r>
      <rPr>
        <i/>
        <sz val="12"/>
        <rFont val="Times New Roman"/>
        <family val="1"/>
        <charset val="204"/>
      </rPr>
      <t>(Конечный результат)</t>
    </r>
  </si>
  <si>
    <r>
      <t xml:space="preserve">Описание (обоснование) бюджетной подпрограммы: </t>
    </r>
    <r>
      <rPr>
        <i/>
        <sz val="12"/>
        <rFont val="Times New Roman"/>
        <family val="1"/>
        <charset val="204"/>
      </rPr>
      <t xml:space="preserve">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</si>
  <si>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Размещение публикации в интернет порталах (например Tengrinew.kz, Zakon.kz, Nur.kz)</t>
  </si>
  <si>
    <t>Тест-системы иммуноферментная для одновременного выявления  антител к вирусу иммунодефицита человека ВИЧ1(группы М и О) и ВИЧ2, и антигена p24 ВИЧ1;                            Набор реагентов полной комплектации для количественного определения РНК ВИЧА; Наборы для определения иммунного статуса у людей живущих с ВИЧ инфекцией и растворы к ним.</t>
  </si>
  <si>
    <t>наборы</t>
  </si>
  <si>
    <r>
      <rPr>
        <b/>
        <sz val="12"/>
        <rFont val="Times New Roman"/>
        <family val="1"/>
        <charset val="204"/>
      </rPr>
      <t xml:space="preserve">Код и наименование бюджетной программы:  </t>
    </r>
    <r>
      <rPr>
        <i/>
        <sz val="12"/>
        <rFont val="Times New Roman"/>
        <family val="1"/>
        <charset val="204"/>
      </rPr>
      <t>042 «Проведение медицинской организацией мероприятий, снижающих половое влечение, осуществляемые на основании решения суда»</t>
    </r>
  </si>
  <si>
    <r>
      <t>Описание (обоснование) бюджетной программы:</t>
    </r>
    <r>
      <rPr>
        <sz val="12"/>
        <rFont val="Times New Roman"/>
        <family val="1"/>
        <charset val="204"/>
      </rPr>
      <t xml:space="preserve"> Обеспечение антиандрогенными препаратами для проведения химической кастрации</t>
    </r>
  </si>
  <si>
    <t xml:space="preserve">Описание (обоснование) бюджетной подпрограммы: </t>
  </si>
  <si>
    <r>
      <t xml:space="preserve">Конечные результаты бюджетной программы: </t>
    </r>
    <r>
      <rPr>
        <sz val="12"/>
        <rFont val="Times New Roman"/>
        <family val="1"/>
        <charset val="204"/>
      </rPr>
      <t>100% обеспечение препаратами для химической кастрации в целях предупреждения состояния декомпенсации у лиц, страдающих расстройством сексуального предпочтения</t>
    </r>
  </si>
  <si>
    <r>
      <t xml:space="preserve">Цель бюджетной программы: </t>
    </r>
    <r>
      <rPr>
        <sz val="12"/>
        <rFont val="Times New Roman"/>
        <family val="1"/>
        <charset val="204"/>
      </rPr>
      <t>Снижение преступления против половой неприкосновенности несовершеннолетних</t>
    </r>
  </si>
  <si>
    <r>
      <rPr>
        <b/>
        <sz val="12"/>
        <rFont val="Times New Roman"/>
        <family val="1"/>
        <charset val="204"/>
      </rPr>
      <t xml:space="preserve">Код и наименование бюджетной программы:  </t>
    </r>
    <r>
      <rPr>
        <i/>
        <sz val="12"/>
        <rFont val="Times New Roman"/>
        <family val="1"/>
        <charset val="204"/>
      </rPr>
      <t>041 «Дополнительное обеспечение гарантированного объема бесплатной медицинской помощи по решению местных представительных органов областей»</t>
    </r>
  </si>
  <si>
    <t>Количество объектов здравоохранения, на разработку проектно-сметной документации</t>
  </si>
  <si>
    <t>Количество штатных единиц на содержание вновь введенных бригад скорой медицинской помощи</t>
  </si>
  <si>
    <r>
      <t xml:space="preserve">Цель бюджетной программы: </t>
    </r>
    <r>
      <rPr>
        <sz val="12"/>
        <rFont val="Times New Roman"/>
        <family val="1"/>
        <charset val="204"/>
      </rPr>
      <t>Улучшение доступности и качества медицинской помощи. Обеспечение эффективной системы диагностики, лечения и реабилитации заболеваний.Оказание круглосуточной скорой медицинской помощи взрослому и детскому населению.Улучшение здоровья отдельных категорий граждан с редкими орфанными заболеваниями на амбулаторном уровне; улучшение здоровья детей путем обеспечения качественным, лечебным питанием.</t>
    </r>
  </si>
  <si>
    <r>
      <t>Описание (обоснование) бюджетной программы:</t>
    </r>
    <r>
      <rPr>
        <sz val="12"/>
        <rFont val="Times New Roman"/>
        <family val="1"/>
        <charset val="204"/>
      </rPr>
      <t xml:space="preserve">  Оказание медицинской реабилитации и восстановительного лечения, за исключением оказываемых на республиканском уровне, оказание паллиативной помощи лицам, за исключением паллиативной помощи лицам, страдающим злокачественными новообразованиями  и сестринского ухода лицам. Оказание скорой медицинской помощи населению, за исключением оказываемой на  республиканском уровне, запланированные расходы по программе предусмотрены  на содержание вновь введенных бригад скорой медицинской помощи.Осуществление государственных гарантий в получении лекарственной помощи, особенно незащищенных слоев населения, равный доступ больных по видам заболеваний к  бесплатному получению медикаментов. </t>
    </r>
  </si>
  <si>
    <r>
      <rPr>
        <b/>
        <sz val="12"/>
        <rFont val="Times New Roman"/>
        <family val="1"/>
        <charset val="204"/>
      </rPr>
      <t>Код и наименование бюджетной программы:</t>
    </r>
    <r>
      <rPr>
        <sz val="12"/>
        <rFont val="Times New Roman"/>
        <family val="1"/>
        <charset val="204"/>
      </rPr>
      <t xml:space="preserve"> 057 "Подготовка специалистов с высшим, послевузовским образованием и оказание социальной поддержки обучающимся "</t>
    </r>
  </si>
  <si>
    <r>
      <t xml:space="preserve">Описание (обоснование) бюджетной программы: </t>
    </r>
    <r>
      <rPr>
        <sz val="12"/>
        <rFont val="Times New Roman"/>
        <family val="1"/>
        <charset val="204"/>
      </rPr>
      <t>Укомплектование медицинскими работниками организаций здравоохранения по профилям в соответствии с потребностями отрасли</t>
    </r>
  </si>
  <si>
    <t>Приобретение автомобилей и санитарного автотранспорта</t>
  </si>
  <si>
    <t xml:space="preserve">  </t>
  </si>
  <si>
    <t>Освещение на телевидении и радиостанции, в том числе на Республиканских телеканалах (включая 1 канал Евразия, Хабар, Казахстан и др)</t>
  </si>
  <si>
    <t>Количество заключенных, подлежащих кастрации</t>
  </si>
  <si>
    <t>Приобретение медицинской техники и оборудования за счет МБ</t>
  </si>
  <si>
    <t>Приобретение лифтов</t>
  </si>
  <si>
    <t>Приобретение оргтехники</t>
  </si>
  <si>
    <t>Прочее приобретение по ГУ</t>
  </si>
  <si>
    <t>Присуждение образовательных грантов для оплаты высшего образования, в т.ч</t>
  </si>
  <si>
    <t>Среднегодовое количество  детей в областном доме  ребенка</t>
  </si>
  <si>
    <t>на подготовку специалистов с высшим образованием</t>
  </si>
  <si>
    <t>на подготовку специалистов с послевузовским образованием (резидентура)</t>
  </si>
  <si>
    <r>
      <rPr>
        <b/>
        <sz val="11"/>
        <rFont val="Times New Roman"/>
        <family val="1"/>
        <charset val="204"/>
      </rPr>
      <t>Код и наименование бюджетной подпрограммы:</t>
    </r>
    <r>
      <rPr>
        <sz val="11"/>
        <rFont val="Times New Roman"/>
        <family val="1"/>
        <charset val="204"/>
      </rPr>
      <t xml:space="preserve"> </t>
    </r>
    <r>
      <rPr>
        <i/>
        <sz val="11"/>
        <rFont val="Times New Roman"/>
        <family val="1"/>
        <charset val="204"/>
      </rPr>
      <t>015 "За счет средств местного бюджета"</t>
    </r>
  </si>
  <si>
    <r>
      <rPr>
        <sz val="11"/>
        <rFont val="Times New Roman"/>
        <family val="1"/>
        <charset val="204"/>
      </rPr>
      <t>в зависимости от содержания:</t>
    </r>
    <r>
      <rPr>
        <b/>
        <sz val="11"/>
        <rFont val="Times New Roman"/>
        <family val="1"/>
        <charset val="204"/>
      </rPr>
      <t xml:space="preserve"> </t>
    </r>
    <r>
      <rPr>
        <i/>
        <sz val="11"/>
        <rFont val="Times New Roman"/>
        <family val="1"/>
        <charset val="204"/>
      </rPr>
      <t>___________</t>
    </r>
  </si>
  <si>
    <r>
      <t xml:space="preserve">текущая/развитие: </t>
    </r>
    <r>
      <rPr>
        <i/>
        <sz val="11"/>
        <rFont val="Times New Roman"/>
        <family val="1"/>
        <charset val="204"/>
      </rPr>
      <t>__________</t>
    </r>
  </si>
  <si>
    <r>
      <t xml:space="preserve">Описание (обоснование) бюджетной подпрограммы: </t>
    </r>
    <r>
      <rPr>
        <i/>
        <sz val="11"/>
        <rFont val="Times New Roman"/>
        <family val="1"/>
        <charset val="204"/>
      </rPr>
      <t>____________________</t>
    </r>
  </si>
  <si>
    <t>2021 год</t>
  </si>
  <si>
    <r>
      <t xml:space="preserve">Цель бюджетной программы: </t>
    </r>
    <r>
      <rPr>
        <sz val="12"/>
        <rFont val="Times New Roman"/>
        <family val="1"/>
        <charset val="204"/>
      </rPr>
      <t xml:space="preserve"> Улучшение здоровья населения Павлодарской области</t>
    </r>
  </si>
  <si>
    <r>
      <t xml:space="preserve">Цель бюджетной программы: </t>
    </r>
    <r>
      <rPr>
        <i/>
        <sz val="12"/>
        <rFont val="Times New Roman"/>
        <family val="1"/>
        <charset val="204"/>
      </rPr>
      <t>Улучшение здоровья населения Павлодарской области, снижение и недопущение вспышек вакциноуправляемых инфекций.</t>
    </r>
  </si>
  <si>
    <r>
      <t xml:space="preserve">Цель бюджетной программы: </t>
    </r>
    <r>
      <rPr>
        <sz val="12"/>
        <rFont val="Times New Roman"/>
        <family val="1"/>
        <charset val="204"/>
      </rPr>
      <t>Улучшение здоровья населения Павлодарской области</t>
    </r>
  </si>
  <si>
    <r>
      <t xml:space="preserve">Конечные результаты бюджетной программы: </t>
    </r>
    <r>
      <rPr>
        <sz val="12"/>
        <rFont val="Times New Roman"/>
        <family val="1"/>
        <charset val="204"/>
      </rPr>
      <t xml:space="preserve"> Обеспечение медицинской помощью и педагогическим воспитанием среднегодового числа детей-сирот -100%.</t>
    </r>
  </si>
  <si>
    <t>Удержание Вич-инфекции распространенности ВИЧ-инфекции в возрастной группе 15-49 лет в пределах 0,2-0,6%</t>
  </si>
  <si>
    <t>Удержание распространенности ВИЧ-инфекции среди молодежи в возрасте 15-24 лет в пределах 0,2-0,6%</t>
  </si>
  <si>
    <t>Код и наименование бюджетной программы:  018  "Информационно-аналитические услуги в области здравоохранения "</t>
  </si>
  <si>
    <t>Код и наименование бюджетной программы: 016 "Обеспечение граждан бесплатным или льготным проездом за пределы населенного пункта на лечение"</t>
  </si>
  <si>
    <r>
      <t xml:space="preserve">Код и наименование бюджетной программы:    </t>
    </r>
    <r>
      <rPr>
        <sz val="12"/>
        <rFont val="Times New Roman"/>
        <family val="1"/>
        <charset val="204"/>
      </rPr>
      <t xml:space="preserve">043 "Оказание социальной поддержки обучающимся по программам технического и профессионального, послесреднего образования"  </t>
    </r>
  </si>
  <si>
    <r>
      <t xml:space="preserve">Цель бюджетной программы: </t>
    </r>
    <r>
      <rPr>
        <sz val="12"/>
        <rFont val="Times New Roman"/>
        <family val="1"/>
        <charset val="204"/>
      </rPr>
      <t>Решение социальных задач, выполнение программ охраны здоровья детского населения области. Осуществление лечебно-оздоровительной работы с детьми, имеющими дефекты в психическом и физическом развитии в возрасте от рождения до четырех лет.</t>
    </r>
  </si>
  <si>
    <t xml:space="preserve">Мероприятия  по профилактике ВИЧ/СПИД  для уязвимых групп с повышенным риском инфицирования </t>
  </si>
  <si>
    <t>Мероприятия по эпидемиологическому слежению за ВИЧ-инфекцией и проведению дозорного эпидемиологического надзора</t>
  </si>
  <si>
    <t>Мероприятия  по профилактике ВИЧ/СПИД среди населения</t>
  </si>
  <si>
    <t>Мероприятия по борьбе  со СПИД</t>
  </si>
  <si>
    <r>
      <t xml:space="preserve">Цель бюджетной программы: </t>
    </r>
    <r>
      <rPr>
        <i/>
        <sz val="12"/>
        <rFont val="Times New Roman"/>
        <family val="1"/>
        <charset val="204"/>
      </rPr>
      <t>Улучшение здоровья населения области, совершенствование системы управления и финансирования, снижение темпов распространения ВИЧ-инфекции и СПИДа</t>
    </r>
  </si>
  <si>
    <r>
      <t>Контингент, подлежащий вакцинации против вирусного гепатита "А"                           (</t>
    </r>
    <r>
      <rPr>
        <i/>
        <sz val="12"/>
        <rFont val="Times New Roman"/>
        <family val="1"/>
        <charset val="204"/>
      </rPr>
      <t xml:space="preserve">количество доз -2-х кратная) </t>
    </r>
  </si>
  <si>
    <t>доз</t>
  </si>
  <si>
    <r>
      <t xml:space="preserve">Конечные результаты бюджетной программы: </t>
    </r>
    <r>
      <rPr>
        <sz val="12"/>
        <rFont val="Times New Roman"/>
        <family val="1"/>
        <charset val="204"/>
      </rPr>
      <t xml:space="preserve"> Получение на конкусной основе образовательных грантов абитуриентами для обучения в ВУЗах-100%, обеспечение специализированными кадрами  медизинские организации области</t>
    </r>
  </si>
  <si>
    <t xml:space="preserve">Количество работников прошедших курсы переподготовки кадров </t>
  </si>
  <si>
    <t>Количество работников, направленных на курсы повышения квалификации</t>
  </si>
  <si>
    <r>
      <t>человек</t>
    </r>
    <r>
      <rPr>
        <b/>
        <sz val="12"/>
        <color rgb="FF000000"/>
        <rFont val="Times New Roman"/>
        <family val="1"/>
        <charset val="204"/>
      </rPr>
      <t xml:space="preserve"> </t>
    </r>
  </si>
  <si>
    <t>Количество работников, направленных на обучение государственному языку</t>
  </si>
  <si>
    <t>человек</t>
  </si>
  <si>
    <t>Количество работников, направленных на обучение английскому языку</t>
  </si>
  <si>
    <t>Разработка и утверждение регламентов государственных услуг  (НПА)</t>
  </si>
  <si>
    <t>Выдача лицензии на фармацевтическую и медицинскую деятельность</t>
  </si>
  <si>
    <t>Аттестация руководителей государственных предприятий</t>
  </si>
  <si>
    <t xml:space="preserve">Проведение конкурсов на замещение вакантных должностей  руководителей государственных предприятий </t>
  </si>
  <si>
    <t xml:space="preserve">_____________________________ </t>
  </si>
  <si>
    <t>«Согласована»</t>
  </si>
  <si>
    <t>________________________________________________</t>
  </si>
  <si>
    <t>«____» ______________ 20____ года.</t>
  </si>
  <si>
    <t>место печати</t>
  </si>
  <si>
    <t>код и наименование администратора бюджетной программы</t>
  </si>
  <si>
    <r>
      <t>Код и наименование бюджетной программы:</t>
    </r>
    <r>
      <rPr>
        <sz val="12"/>
        <color theme="1"/>
        <rFont val="Times New Roman"/>
        <family val="1"/>
        <charset val="204"/>
      </rPr>
      <t xml:space="preserve"> 05.09.253.001. «Услуги по реализации государственной политики на местном уроне в области здравоохранения»</t>
    </r>
  </si>
  <si>
    <t>Вид бюджетной программы:</t>
  </si>
  <si>
    <r>
      <t xml:space="preserve">в зависимости от уровня государственного управления: </t>
    </r>
    <r>
      <rPr>
        <u/>
        <sz val="12"/>
        <color theme="1"/>
        <rFont val="Times New Roman"/>
        <family val="1"/>
        <charset val="204"/>
      </rPr>
      <t>областная</t>
    </r>
  </si>
  <si>
    <r>
      <t xml:space="preserve">в зависимости от содержания: </t>
    </r>
    <r>
      <rPr>
        <u/>
        <sz val="12"/>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</si>
  <si>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в зависимости от способа реализации: </t>
    </r>
    <r>
      <rPr>
        <u/>
        <sz val="12"/>
        <color theme="1"/>
        <rFont val="Times New Roman"/>
        <family val="1"/>
        <charset val="204"/>
      </rPr>
      <t>индивидуальные бюджетные программы</t>
    </r>
  </si>
  <si>
    <r>
      <t xml:space="preserve">текущая/развитие: </t>
    </r>
    <r>
      <rPr>
        <u/>
        <sz val="12"/>
        <color theme="1"/>
        <rFont val="Times New Roman"/>
        <family val="1"/>
        <charset val="204"/>
      </rPr>
      <t>текущая</t>
    </r>
  </si>
  <si>
    <r>
      <t xml:space="preserve">Цель бюджетной программы: </t>
    </r>
    <r>
      <rPr>
        <sz val="12"/>
        <color theme="1"/>
        <rFont val="Times New Roman"/>
        <family val="1"/>
        <charset val="204"/>
      </rPr>
      <t>Реализация на областном уровне мероприятий по охране здоровья и формирования здорового образа жизни граждан, оказания лекарственной помощи населению Павлодарской области</t>
    </r>
  </si>
  <si>
    <r>
      <t>Конечные результаты бюджетной программы:</t>
    </r>
    <r>
      <rPr>
        <sz val="12"/>
        <color theme="1"/>
        <rFont val="Times New Roman"/>
        <family val="1"/>
        <charset val="204"/>
      </rPr>
      <t xml:space="preserve"> -</t>
    </r>
  </si>
  <si>
    <r>
      <t xml:space="preserve">Описание (обоснование) бюджетной программы: </t>
    </r>
    <r>
      <rPr>
        <sz val="12"/>
        <color theme="1"/>
        <rFont val="Times New Roman"/>
        <family val="1"/>
        <charset val="204"/>
      </rPr>
      <t>Обеспечение деятельности  аппарата управления здравоохранения Павлодарской области для достижения максимально эффективного выполнения возложенных на него функций,  в т.ч. расходы направлены на содержание и выплату заработной платы со штатной численностью 49 единиц,  на командировочные расходы,  услуги связи,  расходы на ГСМ и аренду автотранспорта.</t>
    </r>
  </si>
  <si>
    <t>Отчетный год</t>
  </si>
  <si>
    <t>План текущего года</t>
  </si>
  <si>
    <r>
      <t>Код и наименование бюджетной программы:</t>
    </r>
    <r>
      <rPr>
        <sz val="12"/>
        <color theme="1"/>
        <rFont val="Times New Roman"/>
        <family val="1"/>
        <charset val="204"/>
      </rPr>
      <t xml:space="preserve"> 253001015 За счет средств местного бюджета</t>
    </r>
  </si>
  <si>
    <t>Вид бюджетной подпрограммы:</t>
  </si>
  <si>
    <r>
      <t xml:space="preserve">текущая/развития: </t>
    </r>
    <r>
      <rPr>
        <u/>
        <sz val="12"/>
        <color theme="1"/>
        <rFont val="Times New Roman"/>
        <family val="1"/>
        <charset val="204"/>
      </rPr>
      <t>текущая</t>
    </r>
  </si>
  <si>
    <r>
      <t xml:space="preserve">Описание (обоснование) бюджетной программы: </t>
    </r>
    <r>
      <rPr>
        <sz val="12"/>
        <rFont val="Times New Roman"/>
        <family val="1"/>
        <charset val="204"/>
      </rPr>
      <t xml:space="preserve">Услуги по повышению квалификации и переподготовке работников организаций здравоохранения области по профилям в соответствии с потребностями отрасли </t>
    </r>
  </si>
  <si>
    <t>Количество штатных единиц</t>
  </si>
  <si>
    <t>Уточненный план</t>
  </si>
  <si>
    <r>
      <t>Код и наименование бюджетной программы:</t>
    </r>
    <r>
      <rPr>
        <sz val="12"/>
        <color theme="1"/>
        <rFont val="Times New Roman"/>
        <family val="1"/>
        <charset val="204"/>
      </rPr>
      <t xml:space="preserve"> 253001011 За счет трансфертов из республиканского бюджета</t>
    </r>
  </si>
  <si>
    <r>
      <t xml:space="preserve">в зависимости от содержания: </t>
    </r>
    <r>
      <rPr>
        <u/>
        <sz val="12"/>
        <color theme="1"/>
        <rFont val="Times New Roman"/>
        <family val="1"/>
        <charset val="204"/>
      </rPr>
      <t>областной бюджет, бюджеты города республиканского значения, столицы</t>
    </r>
  </si>
  <si>
    <r>
      <t>Описание (обоснование) бюджетной подпрограммы:</t>
    </r>
    <r>
      <rPr>
        <sz val="12"/>
        <color theme="1"/>
        <rFont val="Times New Roman"/>
        <family val="1"/>
        <charset val="204"/>
      </rPr>
      <t xml:space="preserve"> Повышение заработной платы сотрудникам управления</t>
    </r>
  </si>
  <si>
    <t>Повышение заработной платы, в т.ч.</t>
  </si>
  <si>
    <t>количество работников</t>
  </si>
  <si>
    <t>государственные служащие</t>
  </si>
  <si>
    <t>внештатные работники</t>
  </si>
  <si>
    <r>
      <t>За счет трансфертов из республиканского бюджета (</t>
    </r>
    <r>
      <rPr>
        <i/>
        <sz val="12"/>
        <color theme="1"/>
        <rFont val="Times New Roman"/>
        <family val="1"/>
        <charset val="204"/>
      </rPr>
      <t xml:space="preserve">повышение оплаты труда </t>
    </r>
    <r>
      <rPr>
        <sz val="12"/>
        <color theme="1"/>
        <rFont val="Times New Roman"/>
        <family val="1"/>
        <charset val="204"/>
      </rPr>
      <t>-136,75 шт.ед., в т.ч. на низкооплачиваемых должностей 85,2 шт.ед)</t>
    </r>
  </si>
  <si>
    <r>
      <t>За счет трансфертов из республиканского бюджета (</t>
    </r>
    <r>
      <rPr>
        <i/>
        <sz val="12"/>
        <color theme="1"/>
        <rFont val="Times New Roman"/>
        <family val="1"/>
        <charset val="204"/>
      </rPr>
      <t xml:space="preserve">повышение оплаты труда </t>
    </r>
    <r>
      <rPr>
        <sz val="12"/>
        <color theme="1"/>
        <rFont val="Times New Roman"/>
        <family val="1"/>
        <charset val="204"/>
      </rPr>
      <t>-62,0 шт.ед., в т.ч. на низкооплачиваемых должностей 54,5 шт.ед)</t>
    </r>
  </si>
  <si>
    <r>
      <t>За счет трансфертов из республиканского бюджета (</t>
    </r>
    <r>
      <rPr>
        <i/>
        <sz val="12"/>
        <color theme="1"/>
        <rFont val="Times New Roman"/>
        <family val="1"/>
        <charset val="204"/>
      </rPr>
      <t xml:space="preserve">повышение оплаты труда </t>
    </r>
    <r>
      <rPr>
        <sz val="12"/>
        <color theme="1"/>
        <rFont val="Times New Roman"/>
        <family val="1"/>
        <charset val="204"/>
      </rPr>
      <t>-48,5 шт.ед., в т.ч. на низкооплачиваемых должностей 42,0 шт.ед)</t>
    </r>
  </si>
  <si>
    <r>
      <t>За счет трансфертов из республиканского бюджета (</t>
    </r>
    <r>
      <rPr>
        <i/>
        <sz val="12"/>
        <color theme="1"/>
        <rFont val="Times New Roman"/>
        <family val="1"/>
        <charset val="204"/>
      </rPr>
      <t xml:space="preserve">повышение оплаты труда </t>
    </r>
    <r>
      <rPr>
        <sz val="12"/>
        <color theme="1"/>
        <rFont val="Times New Roman"/>
        <family val="1"/>
        <charset val="204"/>
      </rPr>
      <t>-41,0 шт.ед.)</t>
    </r>
  </si>
  <si>
    <t>Приобретение прочего оборудования (процессоры, мониторы МФУ)</t>
  </si>
  <si>
    <t>Приобретение нематериальных активов (антивирус, програмное обеспечение)</t>
  </si>
  <si>
    <t>Специализированное питание для больных с диагнозом "Целиакия"</t>
  </si>
  <si>
    <t>Специализированное питание для больных детей  из многодетных семей, в том числе приобретение универсальных аптечек</t>
  </si>
  <si>
    <t>павл</t>
  </si>
  <si>
    <t>экиб</t>
  </si>
  <si>
    <t>было в утв</t>
  </si>
  <si>
    <t>свод</t>
  </si>
  <si>
    <t>к приказу и.о.руководителя государственного учреждения</t>
  </si>
  <si>
    <t xml:space="preserve">приказом и.о.руководителя государственного учреждения </t>
  </si>
  <si>
    <t>на 2020-2022 годы</t>
  </si>
  <si>
    <t>2022 год</t>
  </si>
  <si>
    <t xml:space="preserve">Проведение мероприятий по Плану мероприятий по формированию здорового образа жизни и профилактике заболеваний </t>
  </si>
  <si>
    <t>выступлений /сюжет</t>
  </si>
  <si>
    <t>статья</t>
  </si>
  <si>
    <t>выходы</t>
  </si>
  <si>
    <t>публикаций</t>
  </si>
  <si>
    <t>трансляция</t>
  </si>
  <si>
    <t>экз.</t>
  </si>
  <si>
    <t xml:space="preserve">выступлений </t>
  </si>
  <si>
    <t>количество месяцев</t>
  </si>
  <si>
    <t>Обеспечение абонементами школьников</t>
  </si>
  <si>
    <t>Услуги по созданию благоприятной среды без табачного дыма и правдивого мнения населения о вреде табака, кальяна и новых табачных изделий</t>
  </si>
  <si>
    <t>услуга</t>
  </si>
  <si>
    <r>
      <rPr>
        <b/>
        <sz val="12"/>
        <rFont val="Times New Roman"/>
        <family val="1"/>
        <charset val="204"/>
      </rPr>
      <t xml:space="preserve">Код и наименование бюджетной программы:  </t>
    </r>
    <r>
      <rPr>
        <i/>
        <sz val="12"/>
        <rFont val="Times New Roman"/>
        <family val="1"/>
        <charset val="204"/>
      </rPr>
      <t>050 «Возмещение лизинговых платежей по санитарному транспорту, приобретенных на условиях финансового лизинга»</t>
    </r>
  </si>
  <si>
    <t>на 2020 - 2022 годы</t>
  </si>
  <si>
    <r>
      <t xml:space="preserve">Руководитель бюджетной программы: Кузеков  А.М. </t>
    </r>
    <r>
      <rPr>
        <sz val="12"/>
        <color theme="1"/>
        <rFont val="Times New Roman"/>
        <family val="1"/>
        <charset val="204"/>
      </rPr>
      <t xml:space="preserve"> - И.о.руководителя управления здравоохранения Павлодарской области</t>
    </r>
  </si>
  <si>
    <t>Отчет на 2018 год</t>
  </si>
  <si>
    <t>Уточненный план на 2019 год</t>
  </si>
  <si>
    <t xml:space="preserve">Количество информационно-аналитических услуг, оказываемых Павлодарским областным филиалом РГП на ПХВ "РЦЭЗ" МЗ РК </t>
  </si>
  <si>
    <t>Количество выданных аналитических справок</t>
  </si>
  <si>
    <t>услуг</t>
  </si>
  <si>
    <r>
      <rPr>
        <b/>
        <sz val="12"/>
        <rFont val="Times New Roman"/>
        <family val="1"/>
        <charset val="204"/>
      </rPr>
      <t xml:space="preserve">Конечные результаты бюджетной программы: </t>
    </r>
    <r>
      <rPr>
        <sz val="12"/>
        <rFont val="Times New Roman"/>
        <family val="1"/>
        <charset val="204"/>
      </rPr>
      <t>Снижение распрастраненности табакокурения в 2020 г - 17,1% (процент курения табака в возрасте старше 12 лет). Снижение распрастраненности употребления алкоголя в 2020 г - 12,2% (процент употребления алкоголя в возрасте старше 12 лет)</t>
    </r>
  </si>
  <si>
    <t>в зависимости от содержания:  предоставление трансфертов и бюджетных субсидий</t>
  </si>
  <si>
    <r>
      <t>Цель бюджетной программы:</t>
    </r>
    <r>
      <rPr>
        <sz val="12"/>
        <rFont val="Times New Roman"/>
        <family val="1"/>
        <charset val="204"/>
      </rPr>
      <t>Улучшение материально-технической базы Станции скорой помощи, с целью создания условий для повышения качества оказания медицинских услуг</t>
    </r>
  </si>
  <si>
    <r>
      <t>Описание (обоснование) бюджетной программы</t>
    </r>
    <r>
      <rPr>
        <sz val="12"/>
        <rFont val="Times New Roman"/>
        <family val="1"/>
        <charset val="204"/>
      </rPr>
      <t>: укрепление материально-технической базы базы Станции скорой помощи Павлоодарской области</t>
    </r>
  </si>
  <si>
    <r>
      <t>Нормативная правовая основа бюджетной программы:</t>
    </r>
    <r>
      <rPr>
        <sz val="12"/>
        <color theme="1"/>
        <rFont val="Times New Roman"/>
        <family val="1"/>
        <charset val="204"/>
      </rPr>
      <t xml:space="preserve"> 
Кодекс Республики Казахстан от 18 сентября 2009 года «О здоровье народа и системе здравоохранения»;
О налогах и других обязательных платежах в бюджет (Налоговый кодекс) от 25 декабря 2017 года № 120-VI ЗРК;
Закон Республики Казахстан от 16 ноября 2015 года № 405-V ЗРК "Об обязательном социальном медицинском страховании";
Закон Республики Казахстан от 23 января 2001 года № 148 "О местном государственном управлении и самоуправлении в Республике Казахстан";
Закон Республики Казахстан от 4 декабря 2015 года № 434-V ЗРК "О государственных закупках";
Приказ Министра Финансов от 11 декабря 2015 года № 648 «Об утверждении Правил осуществления государственных закупок»;
Постановление Правительства Республики Казахстан от 16 октября 2017 года № 646 дсп «Об утверждении единой системы оплаты труда работников для всех органов, содержащихся за счет государственного бюджета»;
Постановление Правительства Республики Казахстан от 22 сентября 2000 года N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Закон Республики Казахстан от 11 июля 1997 года «О языках в Республике Казахстан»;
Постановление Правительства Республики Казахстан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Постановление Правительства Республики Казахстан от 11 мая 2018 года № 256 "Об утверждении Правил возмещения расходов на служебные командировки за счет бюджетных средств, в том числе в иностранные государства";
Приказ Министра финансов Республики Казахстан от 17 марта 2015 года № 179 "Об утверждении натуральных норм обеспечения государственных органов служебными и дежурными автомобилями, телефонной связью, офисной мебелью и площадями для размещения аппарата государственных органов";
Постановление акимата Павлодарской области от 22 декабря 2017 года № 419/6 "О внесении изменений в постановление акимата Павлодарской области от 17 февраля 2009 года № 27/3 "О лимитах штатной численности исполнительных органов, финансируемых из местных бюджетов";
Распоряжение акима Павлодарской области "Об упорядочении эксплуатации служебных и держурных автомобилей для транспортного обслуживания государственных органов, финансируемых из местных бюджетов" от 21 декабря 2018 года № 295-р;
Решение сессии Павлодарского областного маслихата (ХХХVІ сессия, VI созыв) от 11 декабря 2019 года № 423/36 «Об областном бюджете на 2020-2022 годы».</t>
    </r>
  </si>
  <si>
    <r>
      <rPr>
        <b/>
        <sz val="12"/>
        <rFont val="Times New Roman"/>
        <family val="1"/>
        <charset val="204"/>
      </rPr>
      <t>Нормативная правовая основа бюджетной программы:</t>
    </r>
    <r>
      <rPr>
        <sz val="12"/>
        <rFont val="Times New Roman"/>
        <family val="1"/>
        <charset val="204"/>
      </rPr>
      <t>Указ Президента РК от 15 января 2016 года «Об утверждении Государственной программы развития здравоохранения РК "Денсаулык" на 2016-2019 годы.Ст. 89 Кодекса Республики Казахстан от 18 сентября 2009 года "О здоровье народа и системе здравоохранения".ППРК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ППРК от 26 января 2002 года №128 Об утверждении натуральных норм на питание и минимальных норм оснащения мягким инвентарем государственных организаций здравоохранения республики. 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</si>
  <si>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6 декабря 2019 года № 908 "О реализации Закона Республики Казахстан "О республиканском бюджете на 2020 - 2022 годы".Решение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</si>
  <si>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1"/>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6 декабря 2019 года № 908 "О реализации Закона Республики Казахстан "О республиканском бюджете на 2020 - 2022 годы". Решение сессии Павлодарского областного маслихата (ХХХVІ сессия, VI созыв) от 11 декабря 2019 года № 423/36 «Об областном бюджете на 2020-2022 годы».</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</si>
  <si>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Ст.88,89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Решение сессии Павлодарского областного маслихата (ХХХVІ сессия, VI созыв) от 11 декабря 2019 года № 423/36 «Об областном бюджете на 2020-2022 годы».
</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</si>
  <si>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Республики Казахстан от 30 декабря 2009 года № 2295 "Об утверждении перечня заболеваний, против которых проводятся профилактические прививки, Правил их проведения и групп населения, подлежащих плановым прививкам".  Постановление Правительства РК от 6 декабря 2019 года № 908 "О реализации Закона Республики Казахстан "О республиканском бюджете на 2020 - 2022 годы". Решение сессии Павлодарского областного маслихата (ХХХVІ сессия, VI созыв) от 11 декабря 2019 года № 423/36 «Об областном бюджете на 2020-2022 годы».</t>
    </r>
  </si>
  <si>
    <r>
      <rPr>
        <b/>
        <sz val="12"/>
        <rFont val="Times New Roman"/>
        <family val="1"/>
        <charset val="204"/>
      </rPr>
      <t>Нормативная правовая основа бюджетной программы</t>
    </r>
    <r>
      <rPr>
        <sz val="12"/>
        <rFont val="Times New Roman"/>
        <family val="1"/>
        <charset val="204"/>
      </rPr>
      <t>:Указ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 51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</si>
  <si>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Закон РК от 4 декабря 2019 года № 275-VI ЗРК «Об объемах трансфертов общего характера между республиканским и областными бюджетами, бюджетами города республиканского значения, столицы на 2020-2022 годы».  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</si>
  <si>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</si>
  <si>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Приказ Министерства здравоохранения Республики Казахстан от 15 июня 2017 года №423 "Об утверждении Правил применения химической кастрации". Постановление Правительства РК от 6 декабря 2019 года № 908 "О реализации Закона Республики Казахстан "О республиканском бюджете на 2020 - 2022 годы". Решение сессии Павлодарского областного маслихата (ХХХVІ сессия, VI созыв) от 11 декабря 2019 года № 423/36 «Об областном бюджете на 2020-2022 годы».</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</si>
  <si>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(ХХХVІ сессия, VI созыв) от 11 декабря 2019 года № 423/36 «Об областном бюджете на 2020-2022 годы».</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</si>
  <si>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Постановление Правительства РК от 6 декабря 2019 года № 908 "О реализации Закона Республики Казахстан "О республиканском бюджете на 2020 - 2022 годы".Решение сессии Павлодарского областного маслихата (ХХХVІ сессия, VI созыв) от 11 декабря 2019 года № 423/36 «Об областном бюджете на 2020-2022 годы».</t>
    </r>
  </si>
  <si>
    <r>
      <rPr>
        <b/>
        <sz val="12"/>
        <rFont val="Times New Roman"/>
        <family val="1"/>
        <charset val="204"/>
      </rPr>
      <t xml:space="preserve">Нормативная правовая основа бюджетной программы: </t>
    </r>
    <r>
      <rPr>
        <sz val="12"/>
        <rFont val="Times New Roman"/>
        <family val="1"/>
        <charset val="204"/>
      </rPr>
      <t>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Закон РК "Об образовании" от 9 апреля 2016 года № 501-V. Ст. 54 Бюджетного Кодекса РК  от 2 февраля 2010 года № 263- IV. Ст.175 Кодекса Республики Казахстан от 18 сентября 2009 года "О здоровье народа и системе здравоохранения".Постановление Правительства Республики Казахстан от 23 января 2008 года № 58 "Об утверждении Правил присуждения образовательного гранта для оплаты высшего образования".Решение сессии Павлодарского областного маслихата (ХХХVІ сессия, VI созыв) от 11 декабря 2019 года № 423/36 «Об областном бюджете на 2020-2022 годы».</t>
    </r>
  </si>
  <si>
    <t>____________________________</t>
  </si>
  <si>
    <t>___________________________</t>
  </si>
  <si>
    <r>
      <rPr>
        <b/>
        <sz val="12"/>
        <rFont val="Times New Roman"/>
        <family val="1"/>
        <charset val="204"/>
      </rPr>
      <t xml:space="preserve">Конечные результаты бюджетной программы: </t>
    </r>
    <r>
      <rPr>
        <sz val="12"/>
        <rFont val="Times New Roman"/>
        <family val="1"/>
        <charset val="204"/>
      </rPr>
      <t>Обеспечение реализации гражданами права на гарантированный объем бесплатной медицинской помощи-100%.Своевременное лекарственное обеспечение-100%.Соблюдение времени от момента передачи вызова скорой медицинской помощи и прибытия к месту вызова в 2020г.-не менее 90,4%; 2021г.-,90,4%; 2022г.-90,4%.</t>
    </r>
  </si>
  <si>
    <t>Приобретение оборудования для оснащения объектов здравоохранения оказывающих стационарную помощь на районном уровне</t>
  </si>
  <si>
    <t>Приобретение оборудования для оснащения объектов здравоохранения оказывающих  первичную медико-санитарную помощь</t>
  </si>
  <si>
    <r>
      <t>Конечные результаты бюджетной программы:</t>
    </r>
    <r>
      <rPr>
        <sz val="12"/>
        <rFont val="Times New Roman"/>
        <family val="1"/>
        <charset val="204"/>
      </rPr>
      <t xml:space="preserve"> Ожидаемая продолжительность жизни при рождении на 2020 год-72,4 лет</t>
    </r>
  </si>
  <si>
    <t>Количество приобретенного санитарного автотранспорта и ПМК по которым возмещаются лизинговые платежи</t>
  </si>
  <si>
    <t>уровень оснащенности санитарным автотранспортом</t>
  </si>
  <si>
    <r>
      <t xml:space="preserve">Нормативная правовая основа бюджетной программы: </t>
    </r>
    <r>
      <rPr>
        <sz val="12"/>
        <rFont val="Times New Roman"/>
        <family val="1"/>
        <charset val="204"/>
      </rPr>
      <t>Бюджетный кодекс РК;
Закон Республики Казахстан от 31.10.2015 года № 379-V  ЗРК «О государственно-частном партнерстве»;  
 Приказ Министерства национальной экономики Республики Казахстан №725 от 25.11.2015 года «О некоторых вопросах планирования и реализации проектов государственно-частного партнерства»;  
 Приказ Министерства национальной экономики Республики Казахстан №195 от 30.12.2014 года «Об утверждении Правил разработки и утверждения (переутверждения) бюджетных программ (подпрограмм) и требований  к  их содержанию»;
  Решение маслихата Павлодарской области от 10 декабря 2015 года №398/46 «Программа развития территории Павлодарской области на 2016-2020 годы »; Решение сессии областного маслихата (XIII внеочередная сессия, VI созыв) от 3 мая 2017 года № 117/13 «О принятии государственных обязательств по проетам государственно-частного партнерства на 2017-2021 годы»; Решение Павлодарского областного маслихата от 25 августа 2017 года № 139/15 «О принятии государственных обязательств по проектам государственно-частного партнерства на 2018-2024 годы».Решение Павлодарского областного маслихата от 16 октября 2017 года № 152/16 «О принятии государственных обязательств по проектам государственно-частного партнерства на 2018-2022 годы». Решение Павлодарского областного маслихата от 14 декабря 2017 года № 176/18 «О принятии государственных обязательств по проектам государственно-частного партнерства на 2018-2022 годы». Решение Павлодарского областного маслихата (ХХV внеочередная сессия, V созыв) от 21 ноября 2018 года № 273/25 «О внесении изменения в решение областного маслихата от 25 августа 2017 года № 139/15 «О принятии государственных обязательств по проектам государственно-частного партнерства на 2018-2024 годы. Решение Павлодарского областного маслихата (ХХV внеочередная сессия, VI  созыв) от 21 ноября 2018 года № 274/25 «О принятии государственных обязательств по проектам государственно-частного партнерства на 2019-2023 годы.  Решение Павлодарского областного  маслихата (XXIX (очередная) сессия, VI созыва) от 15 марта 2019 года № 330/29  «О принятии  государственных обязательств по проекту государственного - частного партнерства «Модернизация и сервисное обслуживания аппарата ангиографического рентгеновского в КГП на ПХВ "Павлодарский областной кардиологический центр" на 2019-2023 годы. Решение сессии Павлодарского областного маслихата (ХХХVІ сессия, VI созыв) от 11 декабря 2019 года № 423/36 «Об областном бюджете на 2020-2022 годы».</t>
    </r>
  </si>
  <si>
    <r>
      <t>За счет трансфертов из республиканского бюджета через Управление финансов области (</t>
    </r>
    <r>
      <rPr>
        <i/>
        <sz val="12"/>
        <color theme="1"/>
        <rFont val="Times New Roman"/>
        <family val="1"/>
        <charset val="204"/>
      </rPr>
      <t xml:space="preserve">повышение оплаты труда </t>
    </r>
    <r>
      <rPr>
        <sz val="12"/>
        <color theme="1"/>
        <rFont val="Times New Roman"/>
        <family val="1"/>
        <charset val="204"/>
      </rPr>
      <t>-2,25 шт.ед.)</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</si>
</sst>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quot;р.&quot;_-;\-* #,##0.00&quot;р.&quot;_-;_-* &quot;-&quot;??&quot;р.&quot;_-;_-@_-"/>
    <numFmt numFmtId="165" formatCode="_-* #,##0.00_р_._-;\-* #,##0.00_р_._-;_-* &quot;-&quot;??_р_._-;_-@_-"/>
    <numFmt numFmtId="166" formatCode="#,##0.0"/>
    <numFmt numFmtId="167" formatCode="0.0"/>
  </numFmts>
  <fonts count="6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i/>
      <sz val="12"/>
      <color rgb="FF000000"/>
      <name val="Times New Roman"/>
      <family val="1"/>
      <charset val="204"/>
    </font>
    <font>
      <sz val="12"/>
      <color rgb="FF000000"/>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i/>
      <sz val="12"/>
      <color theme="1"/>
      <name val="Times New Roman"/>
      <family val="1"/>
      <charset val="204"/>
    </font>
    <font>
      <b/>
      <sz val="11"/>
      <name val="Times New Roman"/>
      <family val="1"/>
      <charset val="204"/>
    </font>
    <font>
      <sz val="10"/>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0"/>
      <name val="Arial Cyr"/>
      <charset val="204"/>
    </font>
    <font>
      <sz val="14"/>
      <color indexed="8"/>
      <name val="Times New Roman"/>
      <family val="1"/>
      <charset val="204"/>
    </font>
    <font>
      <sz val="14"/>
      <name val="Times New Roman"/>
      <family val="1"/>
      <charset val="204"/>
    </font>
    <font>
      <sz val="11"/>
      <color indexed="8"/>
      <name val="Times New Roman"/>
      <family val="1"/>
      <charset val="204"/>
    </font>
    <font>
      <sz val="16"/>
      <name val="Times New Roman"/>
      <family val="1"/>
      <charset val="204"/>
    </font>
    <font>
      <i/>
      <sz val="12"/>
      <color indexed="8"/>
      <name val="Times New Roman"/>
      <family val="1"/>
      <charset val="204"/>
    </font>
    <font>
      <b/>
      <sz val="14"/>
      <name val="Times New Roman"/>
      <family val="1"/>
      <charset val="204"/>
    </font>
    <font>
      <sz val="11"/>
      <color theme="1"/>
      <name val="Calibri"/>
      <family val="2"/>
      <scheme val="minor"/>
    </font>
    <font>
      <sz val="12"/>
      <color rgb="FFFF0000"/>
      <name val="Times New Roman"/>
      <family val="1"/>
      <charset val="204"/>
    </font>
    <font>
      <b/>
      <sz val="14"/>
      <color rgb="FF000000"/>
      <name val="Times New Roman"/>
      <family val="1"/>
      <charset val="204"/>
    </font>
    <font>
      <b/>
      <sz val="14"/>
      <color theme="1"/>
      <name val="Calibri"/>
      <family val="2"/>
      <charset val="204"/>
      <scheme val="minor"/>
    </font>
    <font>
      <sz val="11"/>
      <color theme="1"/>
      <name val="Times New Roman"/>
      <family val="1"/>
      <charset val="204"/>
    </font>
    <font>
      <i/>
      <sz val="11"/>
      <name val="Times New Roman"/>
      <family val="1"/>
      <charset val="204"/>
    </font>
    <font>
      <i/>
      <sz val="11"/>
      <color indexed="8"/>
      <name val="Times New Roman"/>
      <family val="1"/>
      <charset val="204"/>
    </font>
    <font>
      <sz val="8"/>
      <color theme="1"/>
      <name val="Times New Roman"/>
      <family val="1"/>
      <charset val="204"/>
    </font>
    <font>
      <b/>
      <sz val="14"/>
      <color theme="1"/>
      <name val="Times New Roman"/>
      <family val="1"/>
      <charset val="204"/>
    </font>
    <font>
      <b/>
      <u/>
      <sz val="14"/>
      <color theme="1"/>
      <name val="Times New Roman"/>
      <family val="1"/>
      <charset val="204"/>
    </font>
    <font>
      <sz val="9"/>
      <color theme="1"/>
      <name val="Times New Roman"/>
      <family val="1"/>
      <charset val="204"/>
    </font>
    <font>
      <u/>
      <sz val="12"/>
      <color theme="1"/>
      <name val="Times New Roman"/>
      <family val="1"/>
      <charset val="204"/>
    </font>
    <font>
      <sz val="11"/>
      <color rgb="FF000000"/>
      <name val="Times New Roman"/>
      <family val="1"/>
      <charset val="204"/>
    </font>
    <font>
      <sz val="12"/>
      <color theme="0"/>
      <name val="Times New Roman"/>
      <family val="1"/>
      <charset val="204"/>
    </font>
    <font>
      <sz val="11"/>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134">
    <xf numFmtId="0" fontId="0" fillId="0" borderId="0"/>
    <xf numFmtId="0" fontId="22" fillId="0" borderId="0"/>
    <xf numFmtId="44" fontId="21" fillId="0" borderId="0" applyFont="0" applyFill="0" applyBorder="0" applyAlignment="0" applyProtection="0"/>
    <xf numFmtId="0" fontId="38" fillId="0" borderId="0"/>
    <xf numFmtId="0" fontId="20" fillId="0" borderId="0"/>
    <xf numFmtId="0" fontId="19" fillId="0" borderId="0"/>
    <xf numFmtId="44" fontId="19" fillId="0" borderId="0" applyFont="0" applyFill="0" applyBorder="0" applyAlignment="0" applyProtection="0"/>
    <xf numFmtId="0" fontId="38" fillId="0" borderId="0"/>
    <xf numFmtId="0" fontId="38" fillId="0" borderId="0"/>
    <xf numFmtId="165" fontId="38" fillId="0" borderId="0" applyFont="0" applyFill="0" applyBorder="0" applyAlignment="0" applyProtection="0"/>
    <xf numFmtId="164" fontId="38" fillId="0" borderId="0" applyFont="0" applyFill="0" applyBorder="0" applyAlignment="0" applyProtection="0"/>
    <xf numFmtId="0" fontId="18" fillId="0" borderId="0"/>
    <xf numFmtId="44" fontId="18" fillId="0" borderId="0" applyFont="0" applyFill="0" applyBorder="0" applyAlignment="0" applyProtection="0"/>
    <xf numFmtId="0" fontId="17" fillId="0" borderId="0"/>
    <xf numFmtId="44" fontId="17" fillId="0" borderId="0" applyFont="0" applyFill="0" applyBorder="0" applyAlignment="0" applyProtection="0"/>
    <xf numFmtId="0" fontId="17" fillId="0" borderId="0"/>
    <xf numFmtId="0" fontId="45" fillId="0" borderId="0"/>
    <xf numFmtId="0" fontId="16" fillId="0" borderId="0"/>
    <xf numFmtId="44" fontId="16" fillId="0" borderId="0" applyFont="0" applyFill="0" applyBorder="0" applyAlignment="0" applyProtection="0"/>
    <xf numFmtId="0" fontId="15" fillId="0" borderId="0"/>
    <xf numFmtId="44" fontId="15" fillId="0" borderId="0" applyFont="0" applyFill="0" applyBorder="0" applyAlignment="0" applyProtection="0"/>
    <xf numFmtId="165"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44" fontId="13" fillId="0" borderId="0" applyFont="0" applyFill="0" applyBorder="0" applyAlignment="0" applyProtection="0"/>
    <xf numFmtId="0" fontId="13" fillId="0" borderId="0"/>
    <xf numFmtId="0" fontId="13" fillId="0" borderId="0"/>
    <xf numFmtId="44" fontId="13" fillId="0" borderId="0" applyFont="0" applyFill="0" applyBorder="0" applyAlignment="0" applyProtection="0"/>
    <xf numFmtId="0" fontId="12" fillId="0" borderId="0"/>
    <xf numFmtId="44" fontId="12" fillId="0" borderId="0" applyFont="0" applyFill="0" applyBorder="0" applyAlignment="0" applyProtection="0"/>
    <xf numFmtId="0" fontId="12" fillId="0" borderId="0"/>
    <xf numFmtId="0" fontId="12" fillId="0" borderId="0"/>
    <xf numFmtId="0" fontId="11" fillId="0" borderId="0"/>
    <xf numFmtId="0" fontId="11" fillId="0" borderId="0"/>
    <xf numFmtId="44" fontId="11"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0" fontId="9" fillId="0" borderId="0"/>
    <xf numFmtId="0" fontId="9" fillId="0" borderId="0"/>
    <xf numFmtId="44" fontId="9" fillId="0" borderId="0" applyFont="0" applyFill="0" applyBorder="0" applyAlignment="0" applyProtection="0"/>
    <xf numFmtId="165" fontId="9" fillId="0" borderId="0" applyFont="0" applyFill="0" applyBorder="0" applyAlignment="0" applyProtection="0"/>
    <xf numFmtId="0" fontId="8" fillId="0" borderId="0"/>
    <xf numFmtId="0" fontId="7" fillId="0" borderId="0"/>
    <xf numFmtId="0" fontId="7" fillId="0" borderId="0"/>
    <xf numFmtId="44" fontId="7"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927">
    <xf numFmtId="0" fontId="0" fillId="0" borderId="0" xfId="0"/>
    <xf numFmtId="0" fontId="23" fillId="0" borderId="0" xfId="1" applyFont="1" applyFill="1" applyAlignment="1">
      <alignment vertical="center" wrapText="1"/>
    </xf>
    <xf numFmtId="0" fontId="23" fillId="0" borderId="0" xfId="1" applyFont="1" applyFill="1" applyAlignment="1">
      <alignment vertical="center"/>
    </xf>
    <xf numFmtId="49" fontId="23" fillId="0" borderId="0" xfId="1" applyNumberFormat="1" applyFont="1" applyFill="1" applyAlignment="1">
      <alignment vertical="center"/>
    </xf>
    <xf numFmtId="0" fontId="24" fillId="0" borderId="0" xfId="1" applyFont="1" applyFill="1" applyAlignment="1">
      <alignment horizontal="left"/>
    </xf>
    <xf numFmtId="0" fontId="25" fillId="0" borderId="0" xfId="1" applyFont="1" applyFill="1" applyAlignment="1"/>
    <xf numFmtId="49" fontId="26" fillId="0" borderId="0" xfId="1" applyNumberFormat="1" applyFont="1" applyFill="1" applyAlignment="1">
      <alignment vertical="center"/>
    </xf>
    <xf numFmtId="0" fontId="26" fillId="0" borderId="0" xfId="1" applyFont="1" applyFill="1" applyAlignment="1">
      <alignment vertical="center"/>
    </xf>
    <xf numFmtId="0" fontId="27" fillId="0" borderId="0" xfId="1" applyFont="1" applyFill="1" applyAlignment="1"/>
    <xf numFmtId="0" fontId="28" fillId="0" borderId="0" xfId="1" applyFont="1" applyFill="1" applyAlignment="1"/>
    <xf numFmtId="0" fontId="26" fillId="0" borderId="0" xfId="1" applyFont="1" applyFill="1" applyBorder="1" applyAlignment="1">
      <alignment vertical="center" wrapText="1"/>
    </xf>
    <xf numFmtId="0" fontId="26" fillId="0" borderId="0" xfId="1" applyFont="1" applyFill="1" applyBorder="1" applyAlignment="1">
      <alignment vertical="center"/>
    </xf>
    <xf numFmtId="0" fontId="23" fillId="0" borderId="0" xfId="1" applyFont="1" applyFill="1" applyBorder="1" applyAlignment="1">
      <alignment vertical="center"/>
    </xf>
    <xf numFmtId="0" fontId="29" fillId="0" borderId="0" xfId="1" applyFont="1" applyFill="1" applyBorder="1" applyAlignment="1">
      <alignment vertical="center" wrapText="1"/>
    </xf>
    <xf numFmtId="0" fontId="24" fillId="0" borderId="0" xfId="1" applyFont="1" applyFill="1"/>
    <xf numFmtId="49" fontId="33" fillId="0" borderId="0" xfId="1" applyNumberFormat="1" applyFont="1" applyFill="1" applyAlignment="1">
      <alignment vertical="center"/>
    </xf>
    <xf numFmtId="0" fontId="33" fillId="0" borderId="0" xfId="1" applyFont="1" applyFill="1" applyAlignment="1">
      <alignment vertical="center"/>
    </xf>
    <xf numFmtId="0" fontId="26" fillId="0" borderId="1" xfId="1" applyFont="1" applyFill="1" applyBorder="1" applyAlignment="1">
      <alignment horizontal="center" vertical="center" wrapText="1"/>
    </xf>
    <xf numFmtId="49" fontId="26" fillId="0" borderId="8" xfId="1" applyNumberFormat="1" applyFont="1" applyFill="1" applyBorder="1" applyAlignment="1">
      <alignment vertical="center" wrapText="1"/>
    </xf>
    <xf numFmtId="0" fontId="29" fillId="0" borderId="1" xfId="1" applyFont="1" applyFill="1" applyBorder="1" applyAlignment="1">
      <alignment vertical="center" wrapText="1"/>
    </xf>
    <xf numFmtId="0" fontId="29" fillId="0" borderId="1" xfId="1" applyFont="1" applyFill="1" applyBorder="1" applyAlignment="1">
      <alignment horizontal="center" vertical="center" wrapText="1"/>
    </xf>
    <xf numFmtId="166" fontId="29" fillId="0" borderId="1" xfId="1" applyNumberFormat="1" applyFont="1" applyFill="1" applyBorder="1" applyAlignment="1">
      <alignment horizontal="center" vertical="center" wrapText="1"/>
    </xf>
    <xf numFmtId="3" fontId="23" fillId="0" borderId="0" xfId="1" applyNumberFormat="1" applyFont="1" applyFill="1" applyAlignment="1">
      <alignment vertical="center"/>
    </xf>
    <xf numFmtId="0" fontId="24" fillId="0" borderId="0" xfId="1" applyFont="1" applyFill="1" applyBorder="1"/>
    <xf numFmtId="0" fontId="34" fillId="0" borderId="1" xfId="1" applyFont="1" applyFill="1" applyBorder="1" applyAlignment="1">
      <alignment horizontal="center" vertical="center" wrapText="1"/>
    </xf>
    <xf numFmtId="49" fontId="23" fillId="0" borderId="0" xfId="1" applyNumberFormat="1" applyFont="1" applyFill="1" applyBorder="1" applyAlignment="1">
      <alignment vertical="center"/>
    </xf>
    <xf numFmtId="0" fontId="23" fillId="0" borderId="1" xfId="1" applyFont="1" applyFill="1" applyBorder="1" applyAlignment="1">
      <alignment vertical="center" wrapText="1"/>
    </xf>
    <xf numFmtId="0" fontId="23" fillId="0" borderId="1" xfId="1" applyFont="1" applyFill="1" applyBorder="1" applyAlignment="1">
      <alignment horizontal="center" vertical="center" wrapText="1"/>
    </xf>
    <xf numFmtId="4" fontId="26" fillId="0" borderId="1" xfId="1" applyNumberFormat="1" applyFont="1" applyFill="1" applyBorder="1" applyAlignment="1">
      <alignment horizontal="center" vertical="center" wrapText="1"/>
    </xf>
    <xf numFmtId="0" fontId="23" fillId="0" borderId="0" xfId="1" applyFont="1" applyFill="1" applyBorder="1" applyAlignment="1">
      <alignment vertical="center" wrapText="1"/>
    </xf>
    <xf numFmtId="0" fontId="23" fillId="0" borderId="0" xfId="1" applyFont="1" applyFill="1" applyBorder="1" applyAlignment="1">
      <alignment horizontal="center" vertical="center" wrapText="1"/>
    </xf>
    <xf numFmtId="3" fontId="23" fillId="0" borderId="0" xfId="1" applyNumberFormat="1" applyFont="1" applyFill="1" applyBorder="1" applyAlignment="1">
      <alignment horizontal="center" vertical="center" wrapText="1"/>
    </xf>
    <xf numFmtId="49" fontId="23" fillId="0" borderId="1" xfId="1" applyNumberFormat="1" applyFont="1" applyFill="1" applyBorder="1" applyAlignment="1">
      <alignment vertical="center" wrapText="1"/>
    </xf>
    <xf numFmtId="166" fontId="23" fillId="0" borderId="0" xfId="1" applyNumberFormat="1" applyFont="1" applyFill="1" applyBorder="1" applyAlignment="1">
      <alignment vertical="center"/>
    </xf>
    <xf numFmtId="166" fontId="23" fillId="0" borderId="0" xfId="1" applyNumberFormat="1" applyFont="1" applyFill="1" applyAlignment="1">
      <alignment vertical="center"/>
    </xf>
    <xf numFmtId="0" fontId="24" fillId="0" borderId="0" xfId="0" applyFont="1" applyAlignment="1">
      <alignment horizontal="left"/>
    </xf>
    <xf numFmtId="0" fontId="24" fillId="0" borderId="0" xfId="0" applyFont="1" applyAlignment="1">
      <alignment horizontal="center"/>
    </xf>
    <xf numFmtId="0" fontId="24" fillId="0" borderId="0" xfId="0" applyFont="1" applyAlignment="1">
      <alignment horizontal="right"/>
    </xf>
    <xf numFmtId="0" fontId="24" fillId="0" borderId="0" xfId="0" applyFont="1"/>
    <xf numFmtId="0" fontId="26"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26" fillId="0" borderId="1" xfId="3" applyFont="1" applyFill="1" applyBorder="1" applyAlignment="1">
      <alignment horizontal="center" vertical="center" wrapText="1"/>
    </xf>
    <xf numFmtId="0" fontId="23" fillId="2" borderId="1" xfId="3" applyFont="1" applyFill="1" applyBorder="1" applyAlignment="1">
      <alignment vertical="center"/>
    </xf>
    <xf numFmtId="166" fontId="26" fillId="0" borderId="1" xfId="3" applyNumberFormat="1" applyFont="1" applyFill="1" applyBorder="1" applyAlignment="1">
      <alignment horizontal="center" vertical="center" wrapText="1"/>
    </xf>
    <xf numFmtId="0" fontId="23" fillId="2" borderId="1" xfId="3" applyFont="1" applyFill="1" applyBorder="1" applyAlignment="1">
      <alignment horizontal="center" vertical="center"/>
    </xf>
    <xf numFmtId="0" fontId="37" fillId="0" borderId="1" xfId="3" applyFont="1" applyFill="1" applyBorder="1" applyAlignment="1">
      <alignment horizontal="center" vertical="center" wrapText="1"/>
    </xf>
    <xf numFmtId="3" fontId="26" fillId="0" borderId="1" xfId="1" applyNumberFormat="1" applyFont="1" applyFill="1" applyBorder="1" applyAlignment="1">
      <alignment horizontal="center" vertical="center" wrapText="1"/>
    </xf>
    <xf numFmtId="0" fontId="40" fillId="0" borderId="1" xfId="3" applyFont="1" applyFill="1" applyBorder="1" applyAlignment="1">
      <alignment horizontal="center" vertical="center" wrapText="1"/>
    </xf>
    <xf numFmtId="0" fontId="26" fillId="2" borderId="1" xfId="3" applyFont="1" applyFill="1" applyBorder="1" applyAlignment="1">
      <alignment horizontal="center" vertical="center"/>
    </xf>
    <xf numFmtId="166" fontId="26" fillId="0" borderId="1" xfId="3" applyNumberFormat="1" applyFont="1" applyFill="1" applyBorder="1" applyAlignment="1">
      <alignment horizontal="center" vertical="center"/>
    </xf>
    <xf numFmtId="166" fontId="26" fillId="0" borderId="1" xfId="3" applyNumberFormat="1" applyFont="1" applyFill="1" applyBorder="1" applyAlignment="1">
      <alignment horizontal="center"/>
    </xf>
    <xf numFmtId="49" fontId="26" fillId="0" borderId="0" xfId="3" applyNumberFormat="1" applyFont="1" applyFill="1" applyAlignment="1">
      <alignment vertical="center"/>
    </xf>
    <xf numFmtId="0" fontId="26" fillId="0" borderId="0" xfId="3" applyFont="1" applyFill="1" applyAlignment="1">
      <alignment vertical="center"/>
    </xf>
    <xf numFmtId="0" fontId="23" fillId="2" borderId="0" xfId="3" applyFont="1" applyFill="1" applyAlignment="1">
      <alignment vertical="center"/>
    </xf>
    <xf numFmtId="0" fontId="26" fillId="0" borderId="0" xfId="3" applyFont="1" applyFill="1" applyBorder="1" applyAlignment="1">
      <alignment vertical="center"/>
    </xf>
    <xf numFmtId="166" fontId="26" fillId="0" borderId="0" xfId="3" applyNumberFormat="1" applyFont="1" applyFill="1" applyBorder="1" applyAlignment="1">
      <alignment vertical="center"/>
    </xf>
    <xf numFmtId="0" fontId="24" fillId="0" borderId="0" xfId="0" applyFont="1" applyFill="1"/>
    <xf numFmtId="0" fontId="26" fillId="0" borderId="0" xfId="0" applyFont="1" applyFill="1"/>
    <xf numFmtId="0" fontId="23" fillId="2" borderId="0" xfId="3" applyFont="1" applyFill="1" applyAlignment="1">
      <alignment vertical="center" wrapText="1"/>
    </xf>
    <xf numFmtId="49" fontId="23" fillId="2" borderId="0" xfId="3" applyNumberFormat="1" applyFont="1" applyFill="1" applyAlignment="1">
      <alignment vertical="center"/>
    </xf>
    <xf numFmtId="0" fontId="40" fillId="3" borderId="0" xfId="3" applyFont="1" applyFill="1"/>
    <xf numFmtId="0" fontId="42" fillId="0" borderId="0" xfId="3" applyFont="1" applyFill="1"/>
    <xf numFmtId="0" fontId="40" fillId="0" borderId="0" xfId="5" applyFont="1" applyFill="1" applyBorder="1"/>
    <xf numFmtId="0" fontId="42" fillId="0" borderId="0" xfId="5" applyFont="1" applyFill="1" applyBorder="1"/>
    <xf numFmtId="0" fontId="24" fillId="0" borderId="0" xfId="3" applyFont="1" applyAlignment="1">
      <alignment horizontal="left"/>
    </xf>
    <xf numFmtId="0" fontId="24" fillId="0" borderId="0" xfId="3" applyFont="1" applyAlignment="1">
      <alignment horizontal="center"/>
    </xf>
    <xf numFmtId="0" fontId="26" fillId="2" borderId="0" xfId="3" applyFont="1" applyFill="1" applyAlignment="1">
      <alignment vertical="center"/>
    </xf>
    <xf numFmtId="0" fontId="25" fillId="2" borderId="0" xfId="3" applyFont="1" applyFill="1" applyAlignment="1"/>
    <xf numFmtId="49" fontId="26" fillId="2" borderId="0" xfId="3" applyNumberFormat="1" applyFont="1" applyFill="1" applyAlignment="1">
      <alignment vertical="center"/>
    </xf>
    <xf numFmtId="0" fontId="27" fillId="2" borderId="0" xfId="3" applyFont="1" applyFill="1" applyAlignment="1"/>
    <xf numFmtId="0" fontId="28" fillId="2" borderId="0" xfId="3" applyFont="1" applyFill="1" applyAlignment="1"/>
    <xf numFmtId="0" fontId="26" fillId="2" borderId="0" xfId="3" applyFont="1" applyFill="1" applyBorder="1" applyAlignment="1">
      <alignment vertical="center" wrapText="1"/>
    </xf>
    <xf numFmtId="0" fontId="29" fillId="0" borderId="0" xfId="3" applyFont="1" applyFill="1" applyBorder="1" applyAlignment="1"/>
    <xf numFmtId="0" fontId="26" fillId="0" borderId="0" xfId="3" applyFont="1" applyFill="1" applyBorder="1" applyAlignment="1">
      <alignment wrapText="1"/>
    </xf>
    <xf numFmtId="0" fontId="26" fillId="2" borderId="0" xfId="3" applyFont="1" applyFill="1" applyAlignment="1"/>
    <xf numFmtId="0" fontId="24" fillId="0" borderId="0" xfId="3" applyFont="1"/>
    <xf numFmtId="0" fontId="29" fillId="2" borderId="0" xfId="3" applyFont="1" applyFill="1" applyAlignment="1">
      <alignment vertical="center"/>
    </xf>
    <xf numFmtId="0" fontId="29" fillId="0" borderId="0" xfId="3" applyFont="1" applyFill="1" applyBorder="1" applyAlignment="1">
      <alignment vertical="center" wrapText="1"/>
    </xf>
    <xf numFmtId="0" fontId="38" fillId="0" borderId="0" xfId="3" applyFill="1" applyAlignment="1">
      <alignment vertical="center" wrapText="1"/>
    </xf>
    <xf numFmtId="0" fontId="26" fillId="2" borderId="0" xfId="3" applyFont="1" applyFill="1" applyBorder="1" applyAlignment="1">
      <alignment vertical="top" wrapText="1"/>
    </xf>
    <xf numFmtId="0" fontId="24" fillId="0" borderId="0" xfId="3" applyFont="1" applyAlignment="1">
      <alignment vertical="top"/>
    </xf>
    <xf numFmtId="0" fontId="23" fillId="2" borderId="0" xfId="3" applyFont="1" applyFill="1" applyAlignment="1">
      <alignment vertical="top"/>
    </xf>
    <xf numFmtId="0" fontId="24" fillId="0" borderId="1" xfId="3" applyFont="1" applyBorder="1" applyAlignment="1">
      <alignment horizontal="left" wrapText="1"/>
    </xf>
    <xf numFmtId="0" fontId="26" fillId="0" borderId="1" xfId="3" applyFont="1" applyFill="1" applyBorder="1" applyAlignment="1">
      <alignment vertical="center" wrapText="1"/>
    </xf>
    <xf numFmtId="0" fontId="24" fillId="0" borderId="0" xfId="3" applyFont="1" applyBorder="1"/>
    <xf numFmtId="0" fontId="31" fillId="0" borderId="1" xfId="3" applyFont="1" applyBorder="1" applyAlignment="1">
      <alignment horizontal="left" vertical="center" wrapText="1"/>
    </xf>
    <xf numFmtId="0" fontId="29" fillId="2" borderId="1" xfId="3" applyFont="1" applyFill="1" applyBorder="1" applyAlignment="1">
      <alignment horizontal="center" vertical="center" wrapText="1"/>
    </xf>
    <xf numFmtId="166" fontId="44" fillId="0" borderId="1" xfId="3" applyNumberFormat="1" applyFont="1" applyFill="1" applyBorder="1" applyAlignment="1">
      <alignment horizontal="center" vertical="center" wrapText="1"/>
    </xf>
    <xf numFmtId="0" fontId="31" fillId="0" borderId="0" xfId="3" applyFont="1" applyBorder="1"/>
    <xf numFmtId="0" fontId="31" fillId="0" borderId="0" xfId="3" applyFont="1"/>
    <xf numFmtId="0" fontId="26" fillId="2" borderId="0" xfId="3" applyFont="1" applyFill="1" applyBorder="1" applyAlignment="1">
      <alignment vertical="center"/>
    </xf>
    <xf numFmtId="0" fontId="26" fillId="0" borderId="11" xfId="3" applyFont="1" applyFill="1" applyBorder="1"/>
    <xf numFmtId="0" fontId="26" fillId="0" borderId="0" xfId="3" applyFont="1" applyFill="1"/>
    <xf numFmtId="0" fontId="40" fillId="0" borderId="0" xfId="3" applyFont="1" applyFill="1" applyAlignment="1">
      <alignment vertical="center"/>
    </xf>
    <xf numFmtId="0" fontId="26" fillId="0" borderId="6" xfId="3" applyFont="1" applyFill="1" applyBorder="1" applyAlignment="1">
      <alignment horizontal="center" vertical="center" wrapText="1"/>
    </xf>
    <xf numFmtId="0" fontId="40" fillId="0" borderId="1" xfId="3" applyFont="1" applyFill="1" applyBorder="1" applyAlignment="1">
      <alignment horizontal="center" wrapText="1"/>
    </xf>
    <xf numFmtId="0" fontId="39" fillId="0" borderId="1" xfId="3" applyFont="1" applyFill="1" applyBorder="1" applyAlignment="1">
      <alignment horizontal="center" vertical="center" wrapText="1"/>
    </xf>
    <xf numFmtId="0" fontId="26" fillId="3" borderId="1" xfId="3" applyFont="1" applyFill="1" applyBorder="1" applyAlignment="1">
      <alignment horizontal="center" vertical="center"/>
    </xf>
    <xf numFmtId="0" fontId="38" fillId="0" borderId="0" xfId="3"/>
    <xf numFmtId="0" fontId="40" fillId="0" borderId="0" xfId="3" applyFont="1" applyFill="1" applyBorder="1"/>
    <xf numFmtId="0" fontId="29" fillId="0" borderId="0" xfId="3" applyFont="1" applyFill="1" applyBorder="1" applyAlignment="1">
      <alignment wrapText="1"/>
    </xf>
    <xf numFmtId="0" fontId="42" fillId="0" borderId="0" xfId="3" applyFont="1" applyFill="1" applyBorder="1"/>
    <xf numFmtId="0" fontId="40" fillId="0" borderId="0" xfId="3" applyFont="1" applyFill="1"/>
    <xf numFmtId="0" fontId="38" fillId="0" borderId="0" xfId="3" applyFill="1"/>
    <xf numFmtId="0" fontId="29" fillId="2" borderId="0" xfId="3" applyFont="1" applyFill="1" applyBorder="1" applyAlignment="1">
      <alignment horizontal="left" vertical="center" wrapText="1"/>
    </xf>
    <xf numFmtId="166" fontId="29" fillId="2" borderId="1" xfId="3" applyNumberFormat="1" applyFont="1" applyFill="1" applyBorder="1" applyAlignment="1">
      <alignment horizontal="center" vertical="center" wrapText="1"/>
    </xf>
    <xf numFmtId="0" fontId="40" fillId="3" borderId="0" xfId="5" applyFont="1" applyFill="1"/>
    <xf numFmtId="0" fontId="42" fillId="0" borderId="0" xfId="5" applyFont="1" applyFill="1"/>
    <xf numFmtId="0" fontId="26" fillId="0" borderId="0" xfId="5" applyFont="1" applyFill="1" applyBorder="1"/>
    <xf numFmtId="0" fontId="26" fillId="0" borderId="0" xfId="5" applyFont="1" applyFill="1"/>
    <xf numFmtId="0" fontId="29" fillId="0" borderId="0" xfId="3" applyFont="1" applyFill="1" applyAlignment="1">
      <alignment vertical="center"/>
    </xf>
    <xf numFmtId="0" fontId="23" fillId="0" borderId="0" xfId="3" applyFont="1" applyFill="1" applyAlignment="1">
      <alignment vertical="center"/>
    </xf>
    <xf numFmtId="0" fontId="29" fillId="2" borderId="0" xfId="3" applyFont="1" applyFill="1" applyBorder="1" applyAlignment="1">
      <alignment vertical="center"/>
    </xf>
    <xf numFmtId="165" fontId="26" fillId="2" borderId="0" xfId="9" applyFont="1" applyFill="1" applyBorder="1" applyAlignment="1">
      <alignment vertical="center" wrapText="1"/>
    </xf>
    <xf numFmtId="165" fontId="24" fillId="0" borderId="0" xfId="9" applyFont="1"/>
    <xf numFmtId="0" fontId="26" fillId="0" borderId="0" xfId="3" applyFont="1" applyFill="1" applyBorder="1" applyAlignment="1">
      <alignment vertical="center" wrapText="1"/>
    </xf>
    <xf numFmtId="49" fontId="29" fillId="0" borderId="0" xfId="3" applyNumberFormat="1" applyFont="1" applyFill="1" applyAlignment="1">
      <alignment vertical="center"/>
    </xf>
    <xf numFmtId="0" fontId="26" fillId="0" borderId="8" xfId="3" applyFont="1" applyFill="1" applyBorder="1" applyAlignment="1">
      <alignment vertical="center" wrapText="1"/>
    </xf>
    <xf numFmtId="0" fontId="24" fillId="0" borderId="0" xfId="3" applyFont="1" applyAlignment="1">
      <alignment vertical="center"/>
    </xf>
    <xf numFmtId="0" fontId="29" fillId="0" borderId="8" xfId="3" applyFont="1" applyFill="1" applyBorder="1" applyAlignment="1">
      <alignment vertical="center" wrapText="1"/>
    </xf>
    <xf numFmtId="0" fontId="31" fillId="0" borderId="0" xfId="3" applyFont="1" applyBorder="1" applyAlignment="1">
      <alignment vertical="center"/>
    </xf>
    <xf numFmtId="0" fontId="31" fillId="0" borderId="0" xfId="3" applyFont="1" applyAlignment="1">
      <alignment vertical="center"/>
    </xf>
    <xf numFmtId="49" fontId="26" fillId="2" borderId="0" xfId="5" applyNumberFormat="1" applyFont="1" applyFill="1" applyAlignment="1"/>
    <xf numFmtId="0" fontId="26" fillId="2" borderId="0" xfId="5" applyFont="1" applyFill="1" applyBorder="1" applyAlignment="1"/>
    <xf numFmtId="0" fontId="26" fillId="2" borderId="0" xfId="5" applyFont="1" applyFill="1" applyAlignment="1"/>
    <xf numFmtId="0" fontId="29" fillId="2" borderId="0"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 xfId="3" applyFont="1" applyFill="1" applyBorder="1" applyAlignment="1">
      <alignment vertical="center" wrapText="1"/>
    </xf>
    <xf numFmtId="0" fontId="29" fillId="0" borderId="0" xfId="3" applyFont="1" applyFill="1" applyBorder="1" applyAlignment="1">
      <alignment horizontal="center"/>
    </xf>
    <xf numFmtId="0" fontId="23" fillId="2" borderId="0" xfId="3" applyFont="1" applyFill="1" applyAlignment="1">
      <alignment vertical="top" wrapText="1"/>
    </xf>
    <xf numFmtId="0" fontId="23" fillId="2" borderId="0" xfId="13" applyFont="1" applyFill="1" applyAlignment="1">
      <alignment vertical="center" wrapText="1"/>
    </xf>
    <xf numFmtId="0" fontId="23" fillId="2" borderId="0" xfId="13" applyFont="1" applyFill="1" applyAlignment="1">
      <alignment vertical="center"/>
    </xf>
    <xf numFmtId="49" fontId="23" fillId="2" borderId="0" xfId="13" applyNumberFormat="1" applyFont="1" applyFill="1" applyAlignment="1">
      <alignment vertical="center"/>
    </xf>
    <xf numFmtId="0" fontId="40" fillId="0" borderId="0" xfId="13" applyFont="1" applyFill="1" applyBorder="1"/>
    <xf numFmtId="0" fontId="40" fillId="3" borderId="0" xfId="13" applyFont="1" applyFill="1"/>
    <xf numFmtId="0" fontId="42" fillId="0" borderId="0" xfId="13" applyFont="1" applyFill="1" applyBorder="1"/>
    <xf numFmtId="0" fontId="40" fillId="0" borderId="0" xfId="13" applyFont="1" applyFill="1"/>
    <xf numFmtId="0" fontId="26" fillId="3" borderId="0" xfId="13" applyFont="1" applyFill="1"/>
    <xf numFmtId="0" fontId="29" fillId="0" borderId="0" xfId="3" applyFont="1" applyFill="1" applyBorder="1" applyAlignment="1">
      <alignment horizontal="left" vertical="center"/>
    </xf>
    <xf numFmtId="166" fontId="26" fillId="0" borderId="6" xfId="3" applyNumberFormat="1" applyFont="1" applyFill="1" applyBorder="1" applyAlignment="1">
      <alignment horizontal="center" vertical="center"/>
    </xf>
    <xf numFmtId="166" fontId="29" fillId="0" borderId="1" xfId="3" applyNumberFormat="1" applyFont="1" applyFill="1" applyBorder="1" applyAlignment="1">
      <alignment horizontal="center" vertical="center" wrapText="1"/>
    </xf>
    <xf numFmtId="0" fontId="26" fillId="0" borderId="6" xfId="3" applyFont="1" applyFill="1" applyBorder="1" applyAlignment="1">
      <alignment horizontal="center" vertical="center" wrapText="1"/>
    </xf>
    <xf numFmtId="0" fontId="40" fillId="0" borderId="1" xfId="3" applyFont="1" applyFill="1" applyBorder="1" applyAlignment="1">
      <alignment vertical="top" wrapText="1"/>
    </xf>
    <xf numFmtId="0" fontId="29" fillId="0" borderId="0" xfId="3" applyFont="1" applyFill="1" applyBorder="1" applyAlignment="1">
      <alignment horizontal="center" vertical="center" wrapText="1"/>
    </xf>
    <xf numFmtId="166" fontId="29" fillId="0" borderId="0" xfId="3" applyNumberFormat="1" applyFont="1" applyFill="1" applyBorder="1" applyAlignment="1">
      <alignment horizontal="center" vertical="center" wrapText="1"/>
    </xf>
    <xf numFmtId="0" fontId="29" fillId="0" borderId="1" xfId="3" applyFont="1" applyFill="1" applyBorder="1" applyAlignment="1">
      <alignment vertical="center" wrapText="1"/>
    </xf>
    <xf numFmtId="0" fontId="29" fillId="0" borderId="0" xfId="13" applyFont="1" applyFill="1" applyBorder="1" applyAlignment="1">
      <alignment wrapText="1"/>
    </xf>
    <xf numFmtId="0" fontId="29" fillId="0" borderId="0" xfId="13" applyFont="1" applyFill="1" applyBorder="1" applyAlignment="1"/>
    <xf numFmtId="0" fontId="40" fillId="2" borderId="0" xfId="13" applyFont="1" applyFill="1" applyAlignment="1">
      <alignment horizontal="center" vertical="center" wrapText="1"/>
    </xf>
    <xf numFmtId="0" fontId="29" fillId="2" borderId="0" xfId="3" applyFont="1" applyFill="1" applyBorder="1" applyAlignment="1">
      <alignment vertical="center" wrapText="1"/>
    </xf>
    <xf numFmtId="0" fontId="23" fillId="0" borderId="0" xfId="22" applyFont="1" applyFill="1" applyAlignment="1">
      <alignment vertical="center"/>
    </xf>
    <xf numFmtId="0" fontId="24" fillId="0" borderId="0" xfId="22" applyFont="1" applyFill="1" applyAlignment="1">
      <alignment horizontal="left"/>
    </xf>
    <xf numFmtId="0" fontId="25" fillId="0" borderId="0" xfId="22" applyFont="1" applyFill="1" applyAlignment="1"/>
    <xf numFmtId="49" fontId="26" fillId="0" borderId="0" xfId="22" applyNumberFormat="1" applyFont="1" applyFill="1" applyAlignment="1">
      <alignment vertical="center"/>
    </xf>
    <xf numFmtId="0" fontId="26" fillId="0" borderId="0" xfId="22" applyFont="1" applyFill="1" applyAlignment="1">
      <alignment vertical="center"/>
    </xf>
    <xf numFmtId="0" fontId="27" fillId="0" borderId="0" xfId="22" applyFont="1" applyFill="1" applyAlignment="1"/>
    <xf numFmtId="0" fontId="28" fillId="0" borderId="0" xfId="22" applyFont="1" applyFill="1" applyAlignment="1"/>
    <xf numFmtId="0" fontId="26" fillId="0" borderId="0" xfId="22" applyFont="1" applyFill="1" applyBorder="1" applyAlignment="1">
      <alignment vertical="center" wrapText="1"/>
    </xf>
    <xf numFmtId="0" fontId="26" fillId="0" borderId="0" xfId="22" applyFont="1" applyFill="1" applyBorder="1" applyAlignment="1">
      <alignment vertical="center"/>
    </xf>
    <xf numFmtId="49" fontId="23" fillId="0" borderId="0" xfId="22" applyNumberFormat="1" applyFont="1" applyFill="1" applyAlignment="1">
      <alignment vertical="center"/>
    </xf>
    <xf numFmtId="0" fontId="23" fillId="0" borderId="0" xfId="22" applyFont="1" applyFill="1" applyBorder="1" applyAlignment="1">
      <alignment vertical="center"/>
    </xf>
    <xf numFmtId="0" fontId="29" fillId="0" borderId="0" xfId="22" applyFont="1" applyFill="1" applyBorder="1" applyAlignment="1">
      <alignment vertical="center" wrapText="1"/>
    </xf>
    <xf numFmtId="49" fontId="29" fillId="0" borderId="0" xfId="22" applyNumberFormat="1" applyFont="1" applyFill="1" applyAlignment="1">
      <alignment vertical="center"/>
    </xf>
    <xf numFmtId="0" fontId="29" fillId="0" borderId="0" xfId="22" applyFont="1" applyFill="1" applyAlignment="1">
      <alignment vertical="center"/>
    </xf>
    <xf numFmtId="0" fontId="24" fillId="0" borderId="0" xfId="22" applyFont="1" applyFill="1"/>
    <xf numFmtId="49" fontId="33" fillId="0" borderId="0" xfId="22" applyNumberFormat="1" applyFont="1" applyFill="1" applyAlignment="1">
      <alignment vertical="center"/>
    </xf>
    <xf numFmtId="0" fontId="33" fillId="0" borderId="0" xfId="22" applyFont="1" applyFill="1" applyAlignment="1">
      <alignment vertical="center"/>
    </xf>
    <xf numFmtId="0" fontId="29" fillId="0" borderId="0" xfId="0" applyFont="1" applyFill="1" applyBorder="1" applyAlignment="1">
      <alignment horizontal="left" vertical="center"/>
    </xf>
    <xf numFmtId="0" fontId="26" fillId="2" borderId="0" xfId="0" applyFont="1" applyFill="1" applyAlignment="1">
      <alignment vertical="center"/>
    </xf>
    <xf numFmtId="49" fontId="26" fillId="0" borderId="8" xfId="22" applyNumberFormat="1" applyFont="1" applyFill="1" applyBorder="1" applyAlignment="1">
      <alignment vertical="center" wrapText="1"/>
    </xf>
    <xf numFmtId="0" fontId="29" fillId="0" borderId="1" xfId="22" applyFont="1" applyFill="1" applyBorder="1" applyAlignment="1">
      <alignment vertical="center" wrapText="1"/>
    </xf>
    <xf numFmtId="166" fontId="29" fillId="0" borderId="1" xfId="22" applyNumberFormat="1" applyFont="1" applyFill="1" applyBorder="1" applyAlignment="1">
      <alignment horizontal="center" vertical="center" wrapText="1"/>
    </xf>
    <xf numFmtId="3" fontId="23" fillId="0" borderId="0" xfId="22" applyNumberFormat="1" applyFont="1" applyFill="1" applyAlignment="1">
      <alignment vertical="center"/>
    </xf>
    <xf numFmtId="0" fontId="24" fillId="0" borderId="0" xfId="22" applyFont="1" applyFill="1" applyBorder="1"/>
    <xf numFmtId="49" fontId="23" fillId="0" borderId="0" xfId="22" applyNumberFormat="1" applyFont="1" applyFill="1" applyBorder="1" applyAlignment="1">
      <alignment vertical="center"/>
    </xf>
    <xf numFmtId="0" fontId="26" fillId="2" borderId="6" xfId="0" applyFont="1" applyFill="1" applyBorder="1" applyAlignment="1">
      <alignment horizontal="left" vertical="center" wrapText="1"/>
    </xf>
    <xf numFmtId="0" fontId="26" fillId="2" borderId="1" xfId="0" applyFont="1" applyFill="1" applyBorder="1" applyAlignment="1">
      <alignment horizontal="center" vertical="center" wrapText="1"/>
    </xf>
    <xf numFmtId="49" fontId="26" fillId="2" borderId="0" xfId="0" applyNumberFormat="1" applyFont="1" applyFill="1" applyAlignment="1">
      <alignment vertical="center"/>
    </xf>
    <xf numFmtId="0" fontId="23" fillId="0" borderId="0" xfId="22" applyFont="1" applyFill="1" applyBorder="1" applyAlignment="1">
      <alignment vertical="center" wrapText="1"/>
    </xf>
    <xf numFmtId="0" fontId="23" fillId="0" borderId="0" xfId="22" applyFont="1" applyFill="1" applyBorder="1" applyAlignment="1">
      <alignment horizontal="center" vertical="center" wrapText="1"/>
    </xf>
    <xf numFmtId="3" fontId="23" fillId="0" borderId="0" xfId="22" applyNumberFormat="1" applyFont="1" applyFill="1" applyBorder="1" applyAlignment="1">
      <alignment horizontal="center" vertical="center" wrapText="1"/>
    </xf>
    <xf numFmtId="49" fontId="23" fillId="0" borderId="1" xfId="22" applyNumberFormat="1" applyFont="1" applyFill="1" applyBorder="1" applyAlignment="1">
      <alignment vertical="center" wrapText="1"/>
    </xf>
    <xf numFmtId="166" fontId="23" fillId="0" borderId="0" xfId="22" applyNumberFormat="1" applyFont="1" applyFill="1" applyBorder="1" applyAlignment="1">
      <alignment vertical="center"/>
    </xf>
    <xf numFmtId="0" fontId="23" fillId="0" borderId="1" xfId="3" applyFont="1" applyFill="1" applyBorder="1" applyAlignment="1">
      <alignment vertical="center"/>
    </xf>
    <xf numFmtId="3" fontId="26" fillId="0" borderId="1" xfId="3" applyNumberFormat="1" applyFont="1" applyFill="1" applyBorder="1" applyAlignment="1">
      <alignment horizontal="center" vertical="center" wrapText="1"/>
    </xf>
    <xf numFmtId="0" fontId="23" fillId="0" borderId="0" xfId="22" applyFont="1" applyFill="1" applyAlignment="1">
      <alignment vertical="center" wrapText="1"/>
    </xf>
    <xf numFmtId="166" fontId="23" fillId="0" borderId="0" xfId="22" applyNumberFormat="1" applyFont="1" applyFill="1" applyAlignment="1">
      <alignment vertical="center"/>
    </xf>
    <xf numFmtId="0" fontId="23" fillId="0" borderId="1" xfId="22" applyFont="1" applyFill="1" applyBorder="1" applyAlignment="1">
      <alignment vertical="center"/>
    </xf>
    <xf numFmtId="0" fontId="26" fillId="2" borderId="1" xfId="0" applyFont="1" applyFill="1" applyBorder="1" applyAlignment="1">
      <alignment vertical="center"/>
    </xf>
    <xf numFmtId="0" fontId="29" fillId="0" borderId="0" xfId="13" applyFont="1" applyFill="1" applyBorder="1" applyAlignment="1">
      <alignment horizontal="center"/>
    </xf>
    <xf numFmtId="0" fontId="29" fillId="0" borderId="0" xfId="5" applyFont="1" applyFill="1" applyBorder="1" applyAlignment="1"/>
    <xf numFmtId="0" fontId="29" fillId="0" borderId="0" xfId="5" applyFont="1" applyFill="1" applyBorder="1" applyAlignment="1">
      <alignment wrapText="1"/>
    </xf>
    <xf numFmtId="0" fontId="24" fillId="0" borderId="0" xfId="0" applyFont="1" applyFill="1" applyAlignment="1">
      <alignment horizontal="left"/>
    </xf>
    <xf numFmtId="0" fontId="26" fillId="0" borderId="0" xfId="0" applyFont="1" applyAlignment="1">
      <alignment horizontal="left"/>
    </xf>
    <xf numFmtId="167" fontId="26" fillId="0" borderId="1" xfId="0" applyNumberFormat="1" applyFont="1" applyFill="1" applyBorder="1" applyAlignment="1">
      <alignment horizontal="center" vertical="center"/>
    </xf>
    <xf numFmtId="49" fontId="26" fillId="0" borderId="0" xfId="0" applyNumberFormat="1" applyFont="1" applyFill="1" applyAlignment="1">
      <alignment vertical="center"/>
    </xf>
    <xf numFmtId="0" fontId="26" fillId="0" borderId="0" xfId="0" applyFont="1" applyFill="1" applyAlignment="1">
      <alignment vertical="center"/>
    </xf>
    <xf numFmtId="0" fontId="26" fillId="0" borderId="1" xfId="0" applyFont="1" applyFill="1" applyBorder="1" applyAlignment="1">
      <alignment wrapText="1"/>
    </xf>
    <xf numFmtId="0" fontId="37" fillId="0" borderId="1" xfId="0" applyFont="1" applyFill="1" applyBorder="1" applyAlignment="1">
      <alignment horizontal="center" vertical="center" wrapText="1"/>
    </xf>
    <xf numFmtId="0" fontId="46" fillId="0" borderId="0" xfId="0" applyFont="1" applyFill="1" applyAlignment="1">
      <alignment vertical="center"/>
    </xf>
    <xf numFmtId="0" fontId="24" fillId="0" borderId="0" xfId="3" applyFont="1" applyAlignment="1">
      <alignment horizontal="left" vertical="center"/>
    </xf>
    <xf numFmtId="0" fontId="26" fillId="0" borderId="1" xfId="3" applyFont="1" applyFill="1" applyBorder="1" applyAlignment="1">
      <alignment horizontal="center" vertical="center"/>
    </xf>
    <xf numFmtId="0" fontId="26" fillId="0" borderId="1" xfId="3" applyFont="1" applyFill="1" applyBorder="1" applyAlignment="1">
      <alignment horizontal="center" wrapText="1"/>
    </xf>
    <xf numFmtId="166" fontId="44" fillId="0" borderId="1" xfId="3" applyNumberFormat="1" applyFont="1" applyFill="1" applyBorder="1" applyAlignment="1">
      <alignment horizontal="center"/>
    </xf>
    <xf numFmtId="167" fontId="26" fillId="0" borderId="1" xfId="0" applyNumberFormat="1" applyFont="1" applyBorder="1" applyAlignment="1">
      <alignment horizontal="center" vertical="center" wrapText="1"/>
    </xf>
    <xf numFmtId="0" fontId="24" fillId="0" borderId="6" xfId="3" applyFont="1" applyFill="1" applyBorder="1" applyAlignment="1">
      <alignment vertical="center" wrapText="1"/>
    </xf>
    <xf numFmtId="0" fontId="24" fillId="0" borderId="6" xfId="3" applyFont="1" applyFill="1" applyBorder="1" applyAlignment="1">
      <alignment horizontal="center" vertical="center" wrapText="1"/>
    </xf>
    <xf numFmtId="0" fontId="40" fillId="0" borderId="1" xfId="3" applyFont="1" applyFill="1" applyBorder="1"/>
    <xf numFmtId="0" fontId="26" fillId="0" borderId="1" xfId="3" applyFont="1" applyFill="1" applyBorder="1" applyAlignment="1">
      <alignment vertical="center"/>
    </xf>
    <xf numFmtId="166" fontId="2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9" fillId="0" borderId="0" xfId="36" applyFont="1" applyFill="1" applyBorder="1" applyAlignment="1"/>
    <xf numFmtId="0" fontId="40" fillId="0" borderId="0" xfId="36" applyFont="1" applyFill="1"/>
    <xf numFmtId="49" fontId="23" fillId="0" borderId="0" xfId="37" applyNumberFormat="1" applyFont="1" applyFill="1" applyAlignment="1">
      <alignment vertical="center"/>
    </xf>
    <xf numFmtId="0" fontId="23" fillId="0" borderId="0" xfId="37" applyFont="1" applyFill="1" applyAlignment="1">
      <alignment vertical="center"/>
    </xf>
    <xf numFmtId="0" fontId="24" fillId="0" borderId="0" xfId="3" applyFont="1" applyAlignment="1">
      <alignment vertical="center" wrapText="1"/>
    </xf>
    <xf numFmtId="0" fontId="26" fillId="0" borderId="6" xfId="3" applyFont="1" applyFill="1" applyBorder="1" applyAlignment="1">
      <alignment horizontal="center" vertical="center" wrapText="1"/>
    </xf>
    <xf numFmtId="0" fontId="24" fillId="0" borderId="0" xfId="22" applyFont="1" applyFill="1" applyAlignment="1">
      <alignment horizontal="center"/>
    </xf>
    <xf numFmtId="0" fontId="26" fillId="0" borderId="1" xfId="1" applyFont="1" applyFill="1" applyBorder="1" applyAlignment="1">
      <alignment horizontal="center" vertical="center" wrapText="1"/>
    </xf>
    <xf numFmtId="167" fontId="37" fillId="0" borderId="1" xfId="3" applyNumberFormat="1" applyFont="1" applyFill="1" applyBorder="1" applyAlignment="1">
      <alignment horizontal="center" vertical="center" wrapText="1"/>
    </xf>
    <xf numFmtId="0" fontId="26" fillId="0" borderId="1" xfId="1" applyFont="1" applyFill="1" applyBorder="1" applyAlignment="1">
      <alignment vertical="center" wrapText="1"/>
    </xf>
    <xf numFmtId="0" fontId="26" fillId="0" borderId="1" xfId="17" applyFont="1" applyFill="1" applyBorder="1" applyAlignment="1">
      <alignment horizontal="center" vertical="center" wrapText="1"/>
    </xf>
    <xf numFmtId="0" fontId="26" fillId="0" borderId="1" xfId="15" applyFont="1" applyFill="1" applyBorder="1" applyAlignment="1">
      <alignment vertical="center" wrapText="1"/>
    </xf>
    <xf numFmtId="0" fontId="26" fillId="0" borderId="1" xfId="15" applyFont="1" applyFill="1" applyBorder="1" applyAlignment="1">
      <alignment horizontal="center" vertical="center" wrapText="1"/>
    </xf>
    <xf numFmtId="49" fontId="26" fillId="0" borderId="1" xfId="1" applyNumberFormat="1" applyFont="1" applyFill="1" applyBorder="1" applyAlignment="1">
      <alignment vertical="center" wrapText="1"/>
    </xf>
    <xf numFmtId="0" fontId="26" fillId="0" borderId="1" xfId="3" applyFont="1" applyBorder="1" applyAlignment="1">
      <alignment horizontal="center" vertical="center" wrapText="1"/>
    </xf>
    <xf numFmtId="0" fontId="23" fillId="2" borderId="0" xfId="40" applyFont="1" applyFill="1" applyAlignment="1">
      <alignment vertical="center" wrapText="1"/>
    </xf>
    <xf numFmtId="0" fontId="23" fillId="2" borderId="0" xfId="40" applyFont="1" applyFill="1" applyAlignment="1">
      <alignment vertical="center"/>
    </xf>
    <xf numFmtId="49" fontId="23" fillId="2" borderId="0" xfId="40" applyNumberFormat="1" applyFont="1" applyFill="1" applyAlignment="1">
      <alignment vertical="center"/>
    </xf>
    <xf numFmtId="0" fontId="29" fillId="0" borderId="0" xfId="40" applyFont="1" applyFill="1" applyBorder="1" applyAlignment="1">
      <alignment wrapText="1"/>
    </xf>
    <xf numFmtId="0" fontId="9" fillId="0" borderId="0" xfId="40" applyAlignment="1">
      <alignment wrapText="1"/>
    </xf>
    <xf numFmtId="0" fontId="40" fillId="0" borderId="0" xfId="40" applyFont="1" applyFill="1" applyBorder="1"/>
    <xf numFmtId="0" fontId="29" fillId="0" borderId="0" xfId="40" applyFont="1" applyFill="1" applyBorder="1" applyAlignment="1"/>
    <xf numFmtId="0" fontId="40" fillId="3" borderId="0" xfId="40" applyFont="1" applyFill="1"/>
    <xf numFmtId="0" fontId="42" fillId="0" borderId="0" xfId="40" applyFont="1" applyFill="1" applyBorder="1"/>
    <xf numFmtId="0" fontId="42" fillId="0" borderId="0" xfId="40" applyFont="1" applyFill="1"/>
    <xf numFmtId="0" fontId="24" fillId="0" borderId="0" xfId="40" applyFont="1" applyAlignment="1">
      <alignment horizontal="left"/>
    </xf>
    <xf numFmtId="0" fontId="26" fillId="2" borderId="0" xfId="40" applyFont="1" applyFill="1" applyAlignment="1">
      <alignment vertical="center"/>
    </xf>
    <xf numFmtId="0" fontId="25" fillId="2" borderId="0" xfId="40" applyFont="1" applyFill="1" applyAlignment="1"/>
    <xf numFmtId="49" fontId="26" fillId="2" borderId="0" xfId="40" applyNumberFormat="1" applyFont="1" applyFill="1" applyAlignment="1">
      <alignment vertical="center"/>
    </xf>
    <xf numFmtId="44" fontId="27" fillId="2" borderId="0" xfId="42" applyFont="1" applyFill="1" applyAlignment="1"/>
    <xf numFmtId="0" fontId="27" fillId="2" borderId="0" xfId="40" applyFont="1" applyFill="1" applyAlignment="1"/>
    <xf numFmtId="0" fontId="28" fillId="2" borderId="0" xfId="40" applyFont="1" applyFill="1" applyAlignment="1"/>
    <xf numFmtId="0" fontId="25" fillId="0" borderId="0" xfId="40" applyFont="1" applyFill="1" applyAlignment="1"/>
    <xf numFmtId="0" fontId="26" fillId="2" borderId="0" xfId="40" applyFont="1" applyFill="1" applyBorder="1" applyAlignment="1">
      <alignment vertical="center" wrapText="1"/>
    </xf>
    <xf numFmtId="0" fontId="26" fillId="2" borderId="0" xfId="40" applyFont="1" applyFill="1" applyBorder="1" applyAlignment="1">
      <alignment vertical="center"/>
    </xf>
    <xf numFmtId="0" fontId="26" fillId="0" borderId="0" xfId="40" applyFont="1" applyFill="1" applyAlignment="1">
      <alignment vertical="center"/>
    </xf>
    <xf numFmtId="0" fontId="26" fillId="0" borderId="0" xfId="40" applyFont="1" applyFill="1" applyBorder="1" applyAlignment="1">
      <alignment vertical="center"/>
    </xf>
    <xf numFmtId="49" fontId="26" fillId="0" borderId="0" xfId="40" applyNumberFormat="1" applyFont="1" applyFill="1" applyAlignment="1">
      <alignment vertical="center"/>
    </xf>
    <xf numFmtId="49" fontId="29" fillId="0" borderId="0" xfId="40" applyNumberFormat="1" applyFont="1" applyFill="1" applyAlignment="1">
      <alignment vertical="center"/>
    </xf>
    <xf numFmtId="0" fontId="29" fillId="0" borderId="0" xfId="40" applyFont="1" applyFill="1" applyAlignment="1">
      <alignment vertical="center"/>
    </xf>
    <xf numFmtId="0" fontId="24" fillId="0" borderId="0" xfId="40" applyFont="1"/>
    <xf numFmtId="165" fontId="26" fillId="2" borderId="0" xfId="43" applyFont="1" applyFill="1" applyBorder="1" applyAlignment="1">
      <alignment vertical="center" wrapText="1"/>
    </xf>
    <xf numFmtId="165" fontId="24" fillId="0" borderId="0" xfId="43" applyFont="1"/>
    <xf numFmtId="0" fontId="26" fillId="0" borderId="0" xfId="40" applyFont="1" applyFill="1" applyBorder="1" applyAlignment="1">
      <alignment vertical="center" wrapText="1"/>
    </xf>
    <xf numFmtId="0" fontId="24" fillId="0" borderId="1" xfId="40" applyFont="1" applyBorder="1" applyAlignment="1">
      <alignment horizontal="left" vertical="center" wrapText="1"/>
    </xf>
    <xf numFmtId="0" fontId="26" fillId="2" borderId="1" xfId="40" applyFont="1" applyFill="1" applyBorder="1" applyAlignment="1">
      <alignment horizontal="center" vertical="center" wrapText="1"/>
    </xf>
    <xf numFmtId="0" fontId="31" fillId="0" borderId="1" xfId="40" applyFont="1" applyBorder="1" applyAlignment="1">
      <alignment horizontal="left" vertical="center" wrapText="1"/>
    </xf>
    <xf numFmtId="0" fontId="29" fillId="2" borderId="1" xfId="40" applyFont="1" applyFill="1" applyBorder="1" applyAlignment="1">
      <alignment horizontal="center" vertical="center" wrapText="1"/>
    </xf>
    <xf numFmtId="0" fontId="31" fillId="0" borderId="0" xfId="40" applyFont="1" applyBorder="1"/>
    <xf numFmtId="0" fontId="31" fillId="0" borderId="0" xfId="40" applyFont="1"/>
    <xf numFmtId="0" fontId="31" fillId="0" borderId="2" xfId="40" applyFont="1" applyBorder="1" applyAlignment="1">
      <alignment horizontal="left" vertical="center" wrapText="1"/>
    </xf>
    <xf numFmtId="166" fontId="29" fillId="2" borderId="1" xfId="40" applyNumberFormat="1" applyFont="1" applyFill="1" applyBorder="1" applyAlignment="1">
      <alignment horizontal="center" vertical="center" wrapText="1"/>
    </xf>
    <xf numFmtId="0" fontId="26" fillId="0" borderId="1" xfId="40" applyFont="1" applyFill="1" applyBorder="1" applyAlignment="1">
      <alignment vertical="center" wrapText="1"/>
    </xf>
    <xf numFmtId="0" fontId="26" fillId="0" borderId="1" xfId="40" applyFont="1" applyFill="1" applyBorder="1" applyAlignment="1">
      <alignment horizontal="center" vertical="center" wrapText="1"/>
    </xf>
    <xf numFmtId="165" fontId="24" fillId="0" borderId="0" xfId="43" applyFont="1" applyFill="1"/>
    <xf numFmtId="0" fontId="29" fillId="2" borderId="1" xfId="40" applyFont="1" applyFill="1" applyBorder="1" applyAlignment="1">
      <alignment vertical="center" wrapText="1"/>
    </xf>
    <xf numFmtId="0" fontId="29" fillId="2" borderId="0" xfId="40" applyFont="1" applyFill="1" applyBorder="1" applyAlignment="1">
      <alignment horizontal="left" vertical="center" wrapText="1"/>
    </xf>
    <xf numFmtId="0" fontId="29" fillId="2" borderId="0" xfId="40" applyFont="1" applyFill="1" applyBorder="1" applyAlignment="1">
      <alignment horizontal="center" vertical="center" wrapText="1"/>
    </xf>
    <xf numFmtId="166" fontId="29" fillId="2" borderId="0" xfId="40" applyNumberFormat="1" applyFont="1" applyFill="1" applyBorder="1" applyAlignment="1">
      <alignment horizontal="center" vertical="center" wrapText="1"/>
    </xf>
    <xf numFmtId="0" fontId="33" fillId="2" borderId="0" xfId="40" applyFont="1" applyFill="1" applyAlignment="1">
      <alignment vertical="center"/>
    </xf>
    <xf numFmtId="0" fontId="29" fillId="2" borderId="0" xfId="40" applyFont="1" applyFill="1" applyAlignment="1">
      <alignment vertical="center"/>
    </xf>
    <xf numFmtId="166" fontId="26" fillId="2" borderId="0" xfId="40" applyNumberFormat="1" applyFont="1" applyFill="1" applyBorder="1" applyAlignment="1">
      <alignment vertical="center"/>
    </xf>
    <xf numFmtId="0" fontId="29" fillId="0" borderId="1" xfId="22" applyFont="1" applyFill="1" applyBorder="1" applyAlignment="1">
      <alignment horizontal="center" vertical="center" wrapText="1"/>
    </xf>
    <xf numFmtId="0" fontId="26" fillId="0" borderId="1" xfId="22" applyFont="1" applyFill="1" applyBorder="1" applyAlignment="1">
      <alignment horizontal="center" vertical="center" wrapText="1"/>
    </xf>
    <xf numFmtId="0" fontId="24" fillId="0" borderId="6" xfId="3" applyFont="1" applyBorder="1" applyAlignment="1">
      <alignment horizontal="center" vertical="center" wrapText="1"/>
    </xf>
    <xf numFmtId="0" fontId="42" fillId="0" borderId="0" xfId="3" applyFont="1" applyFill="1" applyAlignment="1">
      <alignment vertical="center"/>
    </xf>
    <xf numFmtId="0" fontId="38" fillId="0" borderId="0" xfId="3" applyAlignment="1"/>
    <xf numFmtId="0" fontId="26" fillId="2" borderId="0" xfId="3" applyFont="1" applyFill="1" applyAlignment="1">
      <alignment vertical="top"/>
    </xf>
    <xf numFmtId="0" fontId="26" fillId="0" borderId="0" xfId="3" applyFont="1" applyFill="1" applyBorder="1" applyAlignment="1">
      <alignment vertical="top" wrapText="1"/>
    </xf>
    <xf numFmtId="0" fontId="42" fillId="0" borderId="0" xfId="3" applyFont="1" applyFill="1" applyAlignment="1">
      <alignment vertical="top"/>
    </xf>
    <xf numFmtId="0" fontId="34" fillId="0" borderId="1" xfId="0" applyFont="1" applyFill="1" applyBorder="1" applyAlignment="1">
      <alignment horizontal="center" vertical="center"/>
    </xf>
    <xf numFmtId="0" fontId="29"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40" fillId="3" borderId="0" xfId="3" applyFont="1" applyFill="1" applyAlignment="1">
      <alignment vertical="center"/>
    </xf>
    <xf numFmtId="49" fontId="29" fillId="0" borderId="0" xfId="1" applyNumberFormat="1" applyFont="1" applyFill="1" applyAlignment="1">
      <alignment vertical="center"/>
    </xf>
    <xf numFmtId="0" fontId="29" fillId="0" borderId="0" xfId="1" applyFont="1" applyFill="1" applyAlignment="1">
      <alignment vertical="center"/>
    </xf>
    <xf numFmtId="0" fontId="26" fillId="0" borderId="0" xfId="3" applyFont="1" applyFill="1" applyAlignment="1"/>
    <xf numFmtId="0" fontId="29" fillId="0" borderId="0" xfId="40" applyFont="1" applyFill="1" applyBorder="1" applyAlignment="1">
      <alignment vertical="center" wrapText="1"/>
    </xf>
    <xf numFmtId="0" fontId="26"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166" fontId="23" fillId="0" borderId="1" xfId="3" applyNumberFormat="1" applyFont="1" applyFill="1" applyBorder="1" applyAlignment="1">
      <alignment horizontal="center" vertical="center"/>
    </xf>
    <xf numFmtId="2" fontId="41" fillId="0" borderId="1" xfId="3" applyNumberFormat="1" applyFont="1" applyFill="1" applyBorder="1" applyAlignment="1">
      <alignment horizontal="center" vertical="center" wrapText="1"/>
    </xf>
    <xf numFmtId="0" fontId="40" fillId="2" borderId="0" xfId="13" applyFont="1" applyFill="1" applyAlignment="1">
      <alignment vertical="center" wrapText="1"/>
    </xf>
    <xf numFmtId="0" fontId="24" fillId="0" borderId="1" xfId="3" applyFont="1" applyBorder="1" applyAlignment="1">
      <alignment horizontal="left" vertical="center" wrapText="1"/>
    </xf>
    <xf numFmtId="0" fontId="29" fillId="0" borderId="0" xfId="3" applyFont="1" applyFill="1" applyBorder="1" applyAlignment="1">
      <alignment horizontal="left" vertical="center" wrapText="1"/>
    </xf>
    <xf numFmtId="0" fontId="29" fillId="0" borderId="8" xfId="3" applyFont="1" applyFill="1" applyBorder="1" applyAlignment="1">
      <alignment vertical="center" wrapText="1"/>
    </xf>
    <xf numFmtId="0" fontId="26" fillId="0" borderId="6" xfId="3" applyFont="1" applyFill="1" applyBorder="1" applyAlignment="1">
      <alignment horizontal="center" vertical="center" wrapText="1"/>
    </xf>
    <xf numFmtId="167" fontId="26" fillId="2" borderId="1" xfId="3" applyNumberFormat="1" applyFont="1" applyFill="1" applyBorder="1" applyAlignment="1">
      <alignment horizontal="center" vertical="center"/>
    </xf>
    <xf numFmtId="166" fontId="26" fillId="0" borderId="1" xfId="8" applyNumberFormat="1" applyFont="1" applyFill="1" applyBorder="1" applyAlignment="1">
      <alignment horizontal="center" vertical="center" wrapText="1"/>
    </xf>
    <xf numFmtId="167" fontId="26" fillId="0" borderId="1" xfId="3" applyNumberFormat="1" applyFont="1" applyFill="1" applyBorder="1" applyAlignment="1">
      <alignment horizontal="center" vertical="center" wrapText="1"/>
    </xf>
    <xf numFmtId="167" fontId="23" fillId="2" borderId="1" xfId="3" applyNumberFormat="1" applyFont="1" applyFill="1" applyBorder="1" applyAlignment="1">
      <alignment horizontal="center" vertical="center"/>
    </xf>
    <xf numFmtId="167" fontId="26" fillId="0" borderId="1" xfId="1" applyNumberFormat="1" applyFont="1" applyFill="1" applyBorder="1" applyAlignment="1">
      <alignment horizontal="center" vertical="center"/>
    </xf>
    <xf numFmtId="0" fontId="26" fillId="0" borderId="1" xfId="17" applyFont="1" applyFill="1" applyBorder="1" applyAlignment="1">
      <alignment vertical="center" wrapText="1"/>
    </xf>
    <xf numFmtId="166" fontId="28" fillId="0" borderId="1" xfId="40" applyNumberFormat="1" applyFont="1" applyBorder="1" applyAlignment="1">
      <alignment horizontal="center" vertical="center" wrapText="1"/>
    </xf>
    <xf numFmtId="166" fontId="24" fillId="0" borderId="1" xfId="40" applyNumberFormat="1" applyFont="1" applyBorder="1" applyAlignment="1">
      <alignment horizontal="center" vertical="center"/>
    </xf>
    <xf numFmtId="166" fontId="31" fillId="0" borderId="1" xfId="40" applyNumberFormat="1" applyFont="1" applyBorder="1" applyAlignment="1">
      <alignment horizontal="center" vertical="center"/>
    </xf>
    <xf numFmtId="167" fontId="24" fillId="0" borderId="1" xfId="0" applyNumberFormat="1" applyFont="1" applyBorder="1" applyAlignment="1">
      <alignment horizontal="center" vertical="center"/>
    </xf>
    <xf numFmtId="0" fontId="26" fillId="2" borderId="0" xfId="3" applyFont="1" applyFill="1" applyAlignment="1">
      <alignment vertical="center" wrapText="1"/>
    </xf>
    <xf numFmtId="0" fontId="26" fillId="2" borderId="1" xfId="3" applyFont="1" applyFill="1" applyBorder="1" applyAlignment="1">
      <alignment vertical="center"/>
    </xf>
    <xf numFmtId="0" fontId="26" fillId="0" borderId="8" xfId="3" applyFont="1" applyFill="1" applyBorder="1" applyAlignment="1">
      <alignment horizontal="center" vertical="center" wrapText="1"/>
    </xf>
    <xf numFmtId="167" fontId="23" fillId="0" borderId="1" xfId="3"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2" fontId="26" fillId="4" borderId="1" xfId="0" applyNumberFormat="1" applyFont="1" applyFill="1" applyBorder="1" applyAlignment="1">
      <alignment horizontal="center" vertical="center" wrapText="1"/>
    </xf>
    <xf numFmtId="0" fontId="26" fillId="4" borderId="0" xfId="0" applyFont="1" applyFill="1"/>
    <xf numFmtId="0" fontId="46" fillId="0" borderId="0" xfId="0" applyFont="1" applyFill="1"/>
    <xf numFmtId="0" fontId="24" fillId="0" borderId="0" xfId="3" applyFont="1" applyBorder="1" applyAlignment="1">
      <alignment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6" fillId="0" borderId="7" xfId="3" applyFont="1" applyFill="1" applyBorder="1" applyAlignment="1">
      <alignment horizontal="center" vertical="center" wrapText="1"/>
    </xf>
    <xf numFmtId="0" fontId="29" fillId="0" borderId="1" xfId="1" applyFont="1" applyFill="1" applyBorder="1" applyAlignment="1">
      <alignment horizontal="center" vertical="center" wrapText="1"/>
    </xf>
    <xf numFmtId="49" fontId="26" fillId="0" borderId="0" xfId="1" applyNumberFormat="1" applyFont="1" applyFill="1" applyBorder="1" applyAlignment="1">
      <alignment vertical="center"/>
    </xf>
    <xf numFmtId="0" fontId="24" fillId="0" borderId="0" xfId="49" applyFont="1" applyAlignment="1">
      <alignment vertical="center"/>
    </xf>
    <xf numFmtId="0" fontId="24" fillId="0" borderId="0" xfId="49" applyFont="1" applyAlignment="1">
      <alignment horizontal="right" vertical="center"/>
    </xf>
    <xf numFmtId="0" fontId="24" fillId="0" borderId="1" xfId="49" applyFont="1" applyBorder="1" applyAlignment="1">
      <alignment horizontal="center" vertical="center" wrapText="1"/>
    </xf>
    <xf numFmtId="0" fontId="31" fillId="0" borderId="1" xfId="49" applyFont="1" applyBorder="1" applyAlignment="1">
      <alignment horizontal="center" vertical="center" wrapText="1"/>
    </xf>
    <xf numFmtId="0" fontId="24" fillId="0" borderId="1" xfId="49" applyFont="1" applyBorder="1" applyAlignment="1">
      <alignment horizontal="left" vertical="center" wrapText="1"/>
    </xf>
    <xf numFmtId="0" fontId="28" fillId="0" borderId="14" xfId="49" applyFont="1" applyBorder="1" applyAlignment="1">
      <alignment horizontal="center" vertical="center" wrapText="1"/>
    </xf>
    <xf numFmtId="166" fontId="24" fillId="0" borderId="1" xfId="49" applyNumberFormat="1" applyFont="1" applyBorder="1" applyAlignment="1">
      <alignment horizontal="center" vertical="center" shrinkToFit="1"/>
    </xf>
    <xf numFmtId="0" fontId="31" fillId="0" borderId="1" xfId="49" applyFont="1" applyBorder="1" applyAlignment="1">
      <alignment vertical="center" wrapText="1"/>
    </xf>
    <xf numFmtId="0" fontId="24" fillId="0" borderId="0" xfId="49" applyFont="1" applyAlignment="1">
      <alignment horizontal="center" vertical="center"/>
    </xf>
    <xf numFmtId="0" fontId="26" fillId="0" borderId="1" xfId="49" applyFont="1" applyBorder="1" applyAlignment="1">
      <alignment horizontal="left" vertical="center" wrapText="1"/>
    </xf>
    <xf numFmtId="0" fontId="28" fillId="0" borderId="1" xfId="49" applyFont="1" applyBorder="1" applyAlignment="1">
      <alignment horizontal="center" vertical="center" wrapText="1"/>
    </xf>
    <xf numFmtId="0" fontId="28" fillId="0" borderId="1" xfId="49" applyFont="1" applyBorder="1" applyAlignment="1">
      <alignment vertical="center" wrapText="1"/>
    </xf>
    <xf numFmtId="0" fontId="26" fillId="0" borderId="1" xfId="49" applyFont="1" applyBorder="1" applyAlignment="1">
      <alignment horizontal="center" vertical="center" wrapText="1"/>
    </xf>
    <xf numFmtId="0" fontId="25" fillId="0" borderId="1" xfId="49" applyFont="1" applyBorder="1" applyAlignment="1">
      <alignment horizontal="center" vertical="center" wrapText="1"/>
    </xf>
    <xf numFmtId="0" fontId="23" fillId="0" borderId="1" xfId="49" applyFont="1" applyBorder="1" applyAlignment="1">
      <alignment vertical="center" wrapText="1"/>
    </xf>
    <xf numFmtId="0" fontId="23" fillId="0" borderId="1" xfId="49" applyFont="1" applyBorder="1" applyAlignment="1">
      <alignment horizontal="center" vertical="center" wrapText="1"/>
    </xf>
    <xf numFmtId="0" fontId="57" fillId="0" borderId="1" xfId="49" applyFont="1" applyBorder="1" applyAlignment="1">
      <alignment horizontal="center" vertical="center" wrapText="1"/>
    </xf>
    <xf numFmtId="0" fontId="32" fillId="0" borderId="1" xfId="49" applyFont="1" applyBorder="1" applyAlignment="1">
      <alignment horizontal="left" vertical="center" wrapText="1"/>
    </xf>
    <xf numFmtId="0" fontId="49" fillId="0" borderId="1" xfId="49" applyFont="1" applyBorder="1" applyAlignment="1">
      <alignment horizontal="center" vertical="center" wrapText="1"/>
    </xf>
    <xf numFmtId="0" fontId="29" fillId="2" borderId="1" xfId="3" applyFont="1" applyFill="1" applyBorder="1" applyAlignment="1">
      <alignment horizontal="center" vertical="center"/>
    </xf>
    <xf numFmtId="0" fontId="26" fillId="0" borderId="1" xfId="3" applyFont="1" applyFill="1" applyBorder="1" applyAlignment="1">
      <alignment horizontal="center"/>
    </xf>
    <xf numFmtId="0" fontId="26" fillId="0" borderId="1" xfId="1" applyFont="1" applyFill="1" applyBorder="1" applyAlignment="1">
      <alignment horizontal="center" vertical="center" wrapText="1"/>
    </xf>
    <xf numFmtId="0" fontId="28" fillId="0" borderId="14" xfId="49" applyFont="1" applyFill="1" applyBorder="1" applyAlignment="1">
      <alignment horizontal="center" vertical="center" wrapText="1"/>
    </xf>
    <xf numFmtId="49" fontId="58" fillId="2" borderId="0" xfId="3" applyNumberFormat="1" applyFont="1" applyFill="1" applyBorder="1" applyAlignment="1">
      <alignment vertical="center"/>
    </xf>
    <xf numFmtId="0" fontId="58" fillId="2" borderId="0" xfId="3" applyFont="1" applyFill="1" applyBorder="1" applyAlignment="1">
      <alignment vertical="center"/>
    </xf>
    <xf numFmtId="0" fontId="58" fillId="0" borderId="0" xfId="3" applyFont="1" applyFill="1" applyBorder="1" applyAlignment="1">
      <alignment horizontal="center" vertical="center" wrapText="1"/>
    </xf>
    <xf numFmtId="0" fontId="58" fillId="2" borderId="0" xfId="3" applyFont="1" applyFill="1" applyBorder="1" applyAlignment="1">
      <alignment horizontal="center" vertical="center"/>
    </xf>
    <xf numFmtId="0" fontId="58" fillId="0" borderId="0" xfId="3" applyFont="1" applyFill="1" applyAlignment="1">
      <alignment vertical="center"/>
    </xf>
    <xf numFmtId="0" fontId="58" fillId="2" borderId="0" xfId="3" applyFont="1" applyFill="1" applyAlignment="1">
      <alignment vertical="center"/>
    </xf>
    <xf numFmtId="0" fontId="26" fillId="0" borderId="1" xfId="49"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1" xfId="0" applyFont="1" applyBorder="1" applyAlignment="1">
      <alignment horizontal="center" vertical="center" wrapText="1"/>
    </xf>
    <xf numFmtId="0" fontId="49" fillId="0" borderId="1"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24" fillId="0" borderId="1" xfId="3" applyFont="1" applyBorder="1" applyAlignment="1">
      <alignment horizontal="center" vertical="center" wrapText="1"/>
    </xf>
    <xf numFmtId="0" fontId="24"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3" fillId="0" borderId="0" xfId="74" applyFont="1" applyFill="1" applyAlignment="1">
      <alignment vertical="center"/>
    </xf>
    <xf numFmtId="0" fontId="23" fillId="0" borderId="0" xfId="74" applyFont="1" applyFill="1" applyAlignment="1">
      <alignment horizontal="right" vertical="center"/>
    </xf>
    <xf numFmtId="0" fontId="24" fillId="0" borderId="0" xfId="74" applyFont="1" applyFill="1" applyAlignment="1">
      <alignment horizontal="left"/>
    </xf>
    <xf numFmtId="0" fontId="29" fillId="0" borderId="0" xfId="75" applyFont="1" applyFill="1" applyBorder="1" applyAlignment="1"/>
    <xf numFmtId="0" fontId="25" fillId="0" borderId="0" xfId="74" applyFont="1" applyFill="1" applyAlignment="1"/>
    <xf numFmtId="49" fontId="26" fillId="0" borderId="0" xfId="74" applyNumberFormat="1" applyFont="1" applyFill="1" applyAlignment="1">
      <alignment vertical="center"/>
    </xf>
    <xf numFmtId="0" fontId="26" fillId="0" borderId="0" xfId="74" applyFont="1" applyFill="1" applyAlignment="1">
      <alignment vertical="center"/>
    </xf>
    <xf numFmtId="0" fontId="27" fillId="0" borderId="0" xfId="74" applyFont="1" applyFill="1" applyAlignment="1"/>
    <xf numFmtId="0" fontId="28" fillId="0" borderId="0" xfId="74" applyFont="1" applyFill="1" applyAlignment="1"/>
    <xf numFmtId="0" fontId="26" fillId="0" borderId="0" xfId="74" applyFont="1" applyFill="1" applyBorder="1" applyAlignment="1">
      <alignment vertical="center" wrapText="1"/>
    </xf>
    <xf numFmtId="0" fontId="26" fillId="0" borderId="0" xfId="74" applyFont="1" applyFill="1" applyBorder="1" applyAlignment="1">
      <alignment vertical="center"/>
    </xf>
    <xf numFmtId="49" fontId="23" fillId="0" borderId="0" xfId="74" applyNumberFormat="1" applyFont="1" applyFill="1" applyAlignment="1">
      <alignment vertical="center"/>
    </xf>
    <xf numFmtId="0" fontId="23" fillId="0" borderId="0" xfId="74" applyFont="1" applyFill="1" applyBorder="1" applyAlignment="1">
      <alignment vertical="center"/>
    </xf>
    <xf numFmtId="0" fontId="26" fillId="0" borderId="0" xfId="77" applyFont="1" applyFill="1" applyAlignment="1">
      <alignment vertical="center"/>
    </xf>
    <xf numFmtId="0" fontId="26" fillId="0" borderId="0" xfId="77" applyFont="1" applyFill="1" applyBorder="1" applyAlignment="1">
      <alignment vertical="center"/>
    </xf>
    <xf numFmtId="49" fontId="26" fillId="0" borderId="0" xfId="77" applyNumberFormat="1" applyFont="1" applyFill="1" applyAlignment="1">
      <alignment vertical="center"/>
    </xf>
    <xf numFmtId="0" fontId="29" fillId="0" borderId="0" xfId="74" applyFont="1" applyFill="1" applyBorder="1" applyAlignment="1">
      <alignment vertical="center" wrapText="1"/>
    </xf>
    <xf numFmtId="49" fontId="29" fillId="0" borderId="0" xfId="74" applyNumberFormat="1" applyFont="1" applyFill="1" applyAlignment="1">
      <alignment vertical="center"/>
    </xf>
    <xf numFmtId="0" fontId="29" fillId="0" borderId="0" xfId="74" applyFont="1" applyFill="1" applyAlignment="1">
      <alignment vertical="center"/>
    </xf>
    <xf numFmtId="0" fontId="24" fillId="0" borderId="0" xfId="74" applyFont="1" applyFill="1"/>
    <xf numFmtId="49" fontId="33" fillId="0" borderId="0" xfId="74" applyNumberFormat="1" applyFont="1" applyFill="1" applyAlignment="1">
      <alignment vertical="center"/>
    </xf>
    <xf numFmtId="0" fontId="33" fillId="0" borderId="0" xfId="74" applyFont="1" applyFill="1" applyAlignment="1">
      <alignment vertical="center"/>
    </xf>
    <xf numFmtId="0" fontId="34" fillId="0" borderId="0" xfId="74" applyFont="1" applyFill="1" applyBorder="1" applyAlignment="1">
      <alignment vertical="center" wrapText="1"/>
    </xf>
    <xf numFmtId="0" fontId="26" fillId="0" borderId="1" xfId="74" applyFont="1" applyFill="1" applyBorder="1" applyAlignment="1">
      <alignment horizontal="center" vertical="center" wrapText="1"/>
    </xf>
    <xf numFmtId="0" fontId="26" fillId="0" borderId="2" xfId="74" applyFont="1" applyFill="1" applyBorder="1" applyAlignment="1">
      <alignment horizontal="center" vertical="center" wrapText="1"/>
    </xf>
    <xf numFmtId="49" fontId="26" fillId="0" borderId="8" xfId="74" applyNumberFormat="1" applyFont="1" applyFill="1" applyBorder="1" applyAlignment="1">
      <alignment vertical="center" wrapText="1"/>
    </xf>
    <xf numFmtId="0" fontId="26" fillId="0" borderId="1" xfId="74" applyFont="1" applyFill="1" applyBorder="1" applyAlignment="1">
      <alignment horizontal="center" vertical="center"/>
    </xf>
    <xf numFmtId="0" fontId="26" fillId="0" borderId="1" xfId="74" applyFont="1" applyFill="1" applyBorder="1" applyAlignment="1">
      <alignment vertical="center"/>
    </xf>
    <xf numFmtId="0" fontId="29" fillId="0" borderId="1" xfId="74" applyFont="1" applyFill="1" applyBorder="1" applyAlignment="1">
      <alignment vertical="center" wrapText="1"/>
    </xf>
    <xf numFmtId="0" fontId="29" fillId="0" borderId="1" xfId="74" applyFont="1" applyFill="1" applyBorder="1" applyAlignment="1">
      <alignment horizontal="center" vertical="center" wrapText="1"/>
    </xf>
    <xf numFmtId="166" fontId="29" fillId="0" borderId="1" xfId="74" applyNumberFormat="1" applyFont="1" applyFill="1" applyBorder="1" applyAlignment="1">
      <alignment horizontal="center" vertical="center" wrapText="1"/>
    </xf>
    <xf numFmtId="3" fontId="23" fillId="0" borderId="0" xfId="74" applyNumberFormat="1" applyFont="1" applyFill="1" applyAlignment="1">
      <alignment vertical="center"/>
    </xf>
    <xf numFmtId="0" fontId="24" fillId="0" borderId="0" xfId="74" applyFont="1" applyFill="1" applyBorder="1"/>
    <xf numFmtId="0" fontId="34" fillId="0" borderId="1" xfId="74" applyFont="1" applyFill="1" applyBorder="1" applyAlignment="1">
      <alignment horizontal="center" vertical="center" wrapText="1"/>
    </xf>
    <xf numFmtId="49" fontId="23" fillId="0" borderId="0" xfId="74" applyNumberFormat="1" applyFont="1" applyFill="1" applyBorder="1" applyAlignment="1">
      <alignment vertical="center"/>
    </xf>
    <xf numFmtId="0" fontId="23" fillId="0" borderId="1" xfId="74" applyFont="1" applyFill="1" applyBorder="1" applyAlignment="1">
      <alignment vertical="center" wrapText="1"/>
    </xf>
    <xf numFmtId="0" fontId="23" fillId="0" borderId="1" xfId="74" applyFont="1" applyFill="1" applyBorder="1" applyAlignment="1">
      <alignment horizontal="center" vertical="center" wrapText="1"/>
    </xf>
    <xf numFmtId="3" fontId="26" fillId="0" borderId="1" xfId="74" applyNumberFormat="1" applyFont="1" applyFill="1" applyBorder="1" applyAlignment="1">
      <alignment horizontal="center" vertical="center" wrapText="1"/>
    </xf>
    <xf numFmtId="3" fontId="26" fillId="2" borderId="1" xfId="74" applyNumberFormat="1" applyFont="1" applyFill="1" applyBorder="1" applyAlignment="1">
      <alignment horizontal="center" vertical="center" wrapText="1"/>
    </xf>
    <xf numFmtId="0" fontId="26" fillId="0" borderId="1" xfId="74" applyNumberFormat="1" applyFont="1" applyFill="1" applyBorder="1" applyAlignment="1">
      <alignment horizontal="center" vertical="center"/>
    </xf>
    <xf numFmtId="49" fontId="26" fillId="0" borderId="1" xfId="74" applyNumberFormat="1" applyFont="1" applyFill="1" applyBorder="1" applyAlignment="1">
      <alignment horizontal="center" vertical="center"/>
    </xf>
    <xf numFmtId="4" fontId="26" fillId="0" borderId="1" xfId="74" applyNumberFormat="1" applyFont="1" applyFill="1" applyBorder="1" applyAlignment="1">
      <alignment horizontal="center" vertical="center" wrapText="1"/>
    </xf>
    <xf numFmtId="0" fontId="23" fillId="0" borderId="0" xfId="74" applyFont="1" applyFill="1" applyBorder="1" applyAlignment="1">
      <alignment vertical="center" wrapText="1"/>
    </xf>
    <xf numFmtId="0" fontId="23" fillId="0" borderId="0" xfId="74" applyFont="1" applyFill="1" applyBorder="1" applyAlignment="1">
      <alignment horizontal="center" vertical="center" wrapText="1"/>
    </xf>
    <xf numFmtId="3" fontId="23" fillId="0" borderId="0" xfId="74" applyNumberFormat="1" applyFont="1" applyFill="1" applyBorder="1" applyAlignment="1">
      <alignment horizontal="center" vertical="center" wrapText="1"/>
    </xf>
    <xf numFmtId="49" fontId="23" fillId="0" borderId="1" xfId="74" applyNumberFormat="1" applyFont="1" applyFill="1" applyBorder="1" applyAlignment="1">
      <alignment vertical="center" wrapText="1"/>
    </xf>
    <xf numFmtId="166" fontId="37" fillId="0" borderId="1" xfId="3" applyNumberFormat="1" applyFont="1" applyFill="1" applyBorder="1" applyAlignment="1">
      <alignment horizontal="center" vertical="center" wrapText="1"/>
    </xf>
    <xf numFmtId="166" fontId="23" fillId="0" borderId="0" xfId="74" applyNumberFormat="1" applyFont="1" applyFill="1" applyBorder="1" applyAlignment="1">
      <alignment vertical="center"/>
    </xf>
    <xf numFmtId="0" fontId="23" fillId="0" borderId="0" xfId="74" applyFont="1" applyFill="1" applyAlignment="1">
      <alignment vertical="center" wrapText="1"/>
    </xf>
    <xf numFmtId="0" fontId="23" fillId="0" borderId="0" xfId="78" applyFont="1" applyFill="1" applyAlignment="1">
      <alignment vertical="center" wrapText="1"/>
    </xf>
    <xf numFmtId="0" fontId="23" fillId="0" borderId="0" xfId="78" applyFont="1" applyFill="1" applyAlignment="1">
      <alignment vertical="center"/>
    </xf>
    <xf numFmtId="0" fontId="40" fillId="2" borderId="0" xfId="75" applyFont="1" applyFill="1" applyAlignment="1">
      <alignment vertical="center" wrapText="1"/>
    </xf>
    <xf numFmtId="0" fontId="24" fillId="0" borderId="0" xfId="78" applyFont="1" applyFill="1" applyAlignment="1">
      <alignment horizontal="left"/>
    </xf>
    <xf numFmtId="0" fontId="25" fillId="0" borderId="0" xfId="78" applyFont="1" applyFill="1" applyAlignment="1"/>
    <xf numFmtId="49" fontId="26" fillId="0" borderId="0" xfId="78" applyNumberFormat="1" applyFont="1" applyFill="1" applyAlignment="1">
      <alignment vertical="center"/>
    </xf>
    <xf numFmtId="0" fontId="26" fillId="0" borderId="0" xfId="78" applyFont="1" applyFill="1" applyAlignment="1">
      <alignment vertical="center"/>
    </xf>
    <xf numFmtId="0" fontId="27" fillId="0" borderId="0" xfId="78" applyFont="1" applyFill="1" applyAlignment="1"/>
    <xf numFmtId="0" fontId="28" fillId="0" borderId="0" xfId="78" applyFont="1" applyFill="1" applyAlignment="1"/>
    <xf numFmtId="0" fontId="26" fillId="0" borderId="0" xfId="78" applyFont="1" applyFill="1" applyBorder="1" applyAlignment="1">
      <alignment vertical="center" wrapText="1"/>
    </xf>
    <xf numFmtId="0" fontId="26" fillId="0" borderId="0" xfId="78" applyFont="1" applyFill="1" applyBorder="1" applyAlignment="1">
      <alignment vertical="center"/>
    </xf>
    <xf numFmtId="49" fontId="23" fillId="0" borderId="0" xfId="78" applyNumberFormat="1" applyFont="1" applyFill="1" applyAlignment="1">
      <alignment vertical="center"/>
    </xf>
    <xf numFmtId="0" fontId="23" fillId="0" borderId="0" xfId="78" applyFont="1" applyFill="1" applyBorder="1" applyAlignment="1">
      <alignment vertical="center"/>
    </xf>
    <xf numFmtId="0" fontId="29" fillId="0" borderId="0" xfId="78" applyFont="1" applyFill="1" applyBorder="1" applyAlignment="1">
      <alignment vertical="center" wrapText="1"/>
    </xf>
    <xf numFmtId="49" fontId="29" fillId="0" borderId="0" xfId="78" applyNumberFormat="1" applyFont="1" applyFill="1" applyAlignment="1">
      <alignment vertical="center"/>
    </xf>
    <xf numFmtId="0" fontId="29" fillId="0" borderId="0" xfId="78" applyFont="1" applyFill="1" applyAlignment="1">
      <alignment vertical="center"/>
    </xf>
    <xf numFmtId="0" fontId="24" fillId="0" borderId="0" xfId="78" applyFont="1" applyFill="1"/>
    <xf numFmtId="49" fontId="33" fillId="0" borderId="0" xfId="78" applyNumberFormat="1" applyFont="1" applyFill="1" applyAlignment="1">
      <alignment vertical="center"/>
    </xf>
    <xf numFmtId="0" fontId="33" fillId="0" borderId="0" xfId="78" applyFont="1" applyFill="1" applyAlignment="1">
      <alignment vertical="center"/>
    </xf>
    <xf numFmtId="0" fontId="34" fillId="0" borderId="0" xfId="78" applyFont="1" applyFill="1" applyBorder="1" applyAlignment="1">
      <alignment vertical="center" wrapText="1"/>
    </xf>
    <xf numFmtId="0" fontId="26" fillId="0" borderId="1" xfId="78" applyFont="1" applyFill="1" applyBorder="1" applyAlignment="1">
      <alignment horizontal="center" vertical="center" wrapText="1"/>
    </xf>
    <xf numFmtId="0" fontId="26" fillId="0" borderId="2" xfId="78" applyFont="1" applyFill="1" applyBorder="1" applyAlignment="1">
      <alignment horizontal="center" vertical="center" wrapText="1"/>
    </xf>
    <xf numFmtId="49" fontId="23" fillId="0" borderId="8" xfId="78" applyNumberFormat="1" applyFont="1" applyFill="1" applyBorder="1" applyAlignment="1">
      <alignment vertical="center" wrapText="1"/>
    </xf>
    <xf numFmtId="0" fontId="23" fillId="0" borderId="1" xfId="78" applyFont="1" applyFill="1" applyBorder="1" applyAlignment="1">
      <alignment horizontal="center" vertical="center" wrapText="1"/>
    </xf>
    <xf numFmtId="0" fontId="33" fillId="0" borderId="1" xfId="78" applyFont="1" applyFill="1" applyBorder="1" applyAlignment="1">
      <alignment vertical="center" wrapText="1"/>
    </xf>
    <xf numFmtId="0" fontId="33" fillId="0" borderId="1" xfId="78" applyFont="1" applyFill="1" applyBorder="1" applyAlignment="1">
      <alignment horizontal="center" vertical="center" wrapText="1"/>
    </xf>
    <xf numFmtId="166" fontId="33" fillId="0" borderId="1" xfId="78" applyNumberFormat="1" applyFont="1" applyFill="1" applyBorder="1" applyAlignment="1">
      <alignment horizontal="center" vertical="center" wrapText="1"/>
    </xf>
    <xf numFmtId="3" fontId="23" fillId="0" borderId="0" xfId="78" applyNumberFormat="1" applyFont="1" applyFill="1" applyAlignment="1">
      <alignment vertical="center"/>
    </xf>
    <xf numFmtId="0" fontId="24" fillId="0" borderId="0" xfId="78" applyFont="1" applyFill="1" applyBorder="1"/>
    <xf numFmtId="0" fontId="34" fillId="0" borderId="1" xfId="78" applyFont="1" applyFill="1" applyBorder="1" applyAlignment="1">
      <alignment horizontal="center" vertical="center" wrapText="1"/>
    </xf>
    <xf numFmtId="49" fontId="23" fillId="0" borderId="0" xfId="78" applyNumberFormat="1" applyFont="1" applyFill="1" applyBorder="1" applyAlignment="1">
      <alignment vertical="center"/>
    </xf>
    <xf numFmtId="0" fontId="23" fillId="0" borderId="1" xfId="78" applyFont="1" applyFill="1" applyBorder="1" applyAlignment="1">
      <alignment vertical="center" wrapText="1"/>
    </xf>
    <xf numFmtId="4" fontId="26" fillId="0" borderId="1" xfId="78" applyNumberFormat="1" applyFont="1" applyFill="1" applyBorder="1" applyAlignment="1">
      <alignment horizontal="center" vertical="center" wrapText="1"/>
    </xf>
    <xf numFmtId="0" fontId="23" fillId="0" borderId="1" xfId="78" applyFont="1" applyFill="1" applyBorder="1" applyAlignment="1">
      <alignment vertical="center"/>
    </xf>
    <xf numFmtId="0" fontId="23" fillId="0" borderId="1" xfId="80" applyFont="1" applyFill="1" applyBorder="1" applyAlignment="1">
      <alignment vertical="center" wrapText="1"/>
    </xf>
    <xf numFmtId="3" fontId="26" fillId="0" borderId="1" xfId="78" applyNumberFormat="1" applyFont="1" applyFill="1" applyBorder="1" applyAlignment="1">
      <alignment horizontal="center" vertical="center" wrapText="1"/>
    </xf>
    <xf numFmtId="0" fontId="23" fillId="0" borderId="1" xfId="78" applyFont="1" applyFill="1" applyBorder="1" applyAlignment="1">
      <alignment horizontal="center" vertical="center"/>
    </xf>
    <xf numFmtId="3" fontId="23" fillId="0" borderId="1" xfId="74" applyNumberFormat="1" applyFont="1" applyFill="1" applyBorder="1" applyAlignment="1">
      <alignment horizontal="center" vertical="center" wrapText="1"/>
    </xf>
    <xf numFmtId="0" fontId="23" fillId="0" borderId="0" xfId="78" applyFont="1" applyFill="1" applyBorder="1" applyAlignment="1">
      <alignment vertical="center" wrapText="1"/>
    </xf>
    <xf numFmtId="0" fontId="23" fillId="0" borderId="0" xfId="78" applyFont="1" applyFill="1" applyBorder="1" applyAlignment="1">
      <alignment horizontal="center" vertical="center" wrapText="1"/>
    </xf>
    <xf numFmtId="3" fontId="23" fillId="0" borderId="0" xfId="78" applyNumberFormat="1" applyFont="1" applyFill="1" applyBorder="1" applyAlignment="1">
      <alignment horizontal="center" vertical="center" wrapText="1"/>
    </xf>
    <xf numFmtId="49" fontId="23" fillId="0" borderId="1" xfId="78" applyNumberFormat="1" applyFont="1" applyFill="1" applyBorder="1" applyAlignment="1">
      <alignment vertical="center" wrapText="1"/>
    </xf>
    <xf numFmtId="166" fontId="33" fillId="0" borderId="1" xfId="78" applyNumberFormat="1" applyFont="1" applyFill="1" applyBorder="1" applyAlignment="1">
      <alignment horizontal="center" vertical="center"/>
    </xf>
    <xf numFmtId="166" fontId="23" fillId="0" borderId="0" xfId="78" applyNumberFormat="1" applyFont="1" applyFill="1" applyBorder="1" applyAlignment="1">
      <alignment vertical="center"/>
    </xf>
    <xf numFmtId="0" fontId="35" fillId="0" borderId="0" xfId="78" applyFont="1" applyFill="1" applyBorder="1" applyAlignment="1">
      <alignment vertical="center" wrapText="1"/>
    </xf>
    <xf numFmtId="0" fontId="23" fillId="0" borderId="6" xfId="78" applyFont="1" applyFill="1" applyBorder="1" applyAlignment="1">
      <alignment horizontal="left" vertical="center" wrapText="1"/>
    </xf>
    <xf numFmtId="2" fontId="26" fillId="0" borderId="1" xfId="78" applyNumberFormat="1" applyFont="1" applyFill="1" applyBorder="1" applyAlignment="1">
      <alignment horizontal="center" vertical="center" wrapText="1"/>
    </xf>
    <xf numFmtId="166" fontId="26" fillId="0" borderId="1" xfId="78" applyNumberFormat="1" applyFont="1" applyFill="1" applyBorder="1" applyAlignment="1">
      <alignment horizontal="center" vertical="center" wrapText="1"/>
    </xf>
    <xf numFmtId="0" fontId="29" fillId="0" borderId="1" xfId="78" applyFont="1" applyFill="1" applyBorder="1" applyAlignment="1">
      <alignment vertical="center" wrapText="1"/>
    </xf>
    <xf numFmtId="0" fontId="29" fillId="0" borderId="1" xfId="78" applyFont="1" applyFill="1" applyBorder="1" applyAlignment="1">
      <alignment horizontal="center" vertical="center" wrapText="1"/>
    </xf>
    <xf numFmtId="166" fontId="29" fillId="0" borderId="1" xfId="78" applyNumberFormat="1" applyFont="1" applyFill="1" applyBorder="1" applyAlignment="1">
      <alignment horizontal="center" vertical="center" wrapText="1"/>
    </xf>
    <xf numFmtId="166" fontId="23" fillId="0" borderId="0" xfId="78" applyNumberFormat="1" applyFont="1" applyFill="1" applyAlignment="1">
      <alignment vertical="center"/>
    </xf>
    <xf numFmtId="49" fontId="26" fillId="0" borderId="0" xfId="81" applyNumberFormat="1" applyFont="1" applyFill="1" applyAlignment="1">
      <alignment vertical="center"/>
    </xf>
    <xf numFmtId="0" fontId="26" fillId="0" borderId="0" xfId="81" applyFont="1" applyFill="1" applyBorder="1" applyAlignment="1">
      <alignment vertical="center"/>
    </xf>
    <xf numFmtId="0" fontId="26" fillId="0" borderId="0" xfId="81" applyFont="1" applyFill="1" applyAlignment="1">
      <alignment vertical="center"/>
    </xf>
    <xf numFmtId="0" fontId="24" fillId="0" borderId="0" xfId="81" applyFont="1" applyFill="1" applyAlignment="1">
      <alignment horizontal="left"/>
    </xf>
    <xf numFmtId="0" fontId="24" fillId="0" borderId="0" xfId="81" applyFont="1" applyFill="1"/>
    <xf numFmtId="0" fontId="24" fillId="0" borderId="0" xfId="81" applyFont="1" applyFill="1" applyBorder="1"/>
    <xf numFmtId="0" fontId="26" fillId="0" borderId="0" xfId="81" applyFont="1" applyFill="1" applyBorder="1" applyAlignment="1">
      <alignment vertical="center" wrapText="1"/>
    </xf>
    <xf numFmtId="49" fontId="23" fillId="0" borderId="0" xfId="81" applyNumberFormat="1" applyFont="1" applyFill="1" applyAlignment="1">
      <alignment vertical="center"/>
    </xf>
    <xf numFmtId="0" fontId="23" fillId="0" borderId="0" xfId="81" applyFont="1" applyFill="1" applyAlignment="1">
      <alignment vertical="center"/>
    </xf>
    <xf numFmtId="49" fontId="23" fillId="0" borderId="0" xfId="81" applyNumberFormat="1" applyFont="1" applyFill="1" applyBorder="1" applyAlignment="1">
      <alignment vertical="center"/>
    </xf>
    <xf numFmtId="0" fontId="23" fillId="0" borderId="1" xfId="81" applyFont="1" applyFill="1" applyBorder="1" applyAlignment="1">
      <alignment vertical="center" wrapText="1"/>
    </xf>
    <xf numFmtId="0" fontId="23" fillId="0" borderId="1" xfId="81" applyFont="1" applyFill="1" applyBorder="1" applyAlignment="1">
      <alignment horizontal="center" vertical="center" wrapText="1"/>
    </xf>
    <xf numFmtId="0" fontId="23" fillId="0" borderId="1" xfId="81" applyFont="1" applyFill="1" applyBorder="1" applyAlignment="1">
      <alignment vertical="center"/>
    </xf>
    <xf numFmtId="4" fontId="23" fillId="0" borderId="1" xfId="81" applyNumberFormat="1" applyFont="1" applyFill="1" applyBorder="1" applyAlignment="1">
      <alignment horizontal="center" vertical="center" wrapText="1"/>
    </xf>
    <xf numFmtId="4" fontId="23" fillId="0" borderId="2" xfId="81" applyNumberFormat="1" applyFont="1" applyFill="1" applyBorder="1" applyAlignment="1">
      <alignment horizontal="center" vertical="center" wrapText="1"/>
    </xf>
    <xf numFmtId="0" fontId="23" fillId="0" borderId="1" xfId="82" applyFont="1" applyFill="1" applyBorder="1" applyAlignment="1">
      <alignment vertical="center" wrapText="1"/>
    </xf>
    <xf numFmtId="0" fontId="23" fillId="0" borderId="1" xfId="82" applyFont="1" applyFill="1" applyBorder="1" applyAlignment="1">
      <alignment horizontal="center" vertical="center" wrapText="1"/>
    </xf>
    <xf numFmtId="0" fontId="23" fillId="0" borderId="0" xfId="81" applyFont="1" applyFill="1" applyBorder="1" applyAlignment="1">
      <alignment vertical="center"/>
    </xf>
    <xf numFmtId="49" fontId="23" fillId="0" borderId="1" xfId="81" applyNumberFormat="1" applyFont="1" applyFill="1" applyBorder="1" applyAlignment="1">
      <alignment vertical="center" wrapText="1"/>
    </xf>
    <xf numFmtId="166" fontId="23" fillId="0" borderId="1" xfId="81" applyNumberFormat="1" applyFont="1" applyFill="1" applyBorder="1" applyAlignment="1">
      <alignment horizontal="center" vertical="center" wrapText="1"/>
    </xf>
    <xf numFmtId="0" fontId="33" fillId="0" borderId="1" xfId="81" applyFont="1" applyFill="1" applyBorder="1" applyAlignment="1">
      <alignment vertical="center" wrapText="1"/>
    </xf>
    <xf numFmtId="0" fontId="33" fillId="0" borderId="1" xfId="81" applyFont="1" applyFill="1" applyBorder="1" applyAlignment="1">
      <alignment horizontal="center" vertical="center" wrapText="1"/>
    </xf>
    <xf numFmtId="166" fontId="33" fillId="0" borderId="1" xfId="81" applyNumberFormat="1" applyFont="1" applyFill="1" applyBorder="1" applyAlignment="1">
      <alignment horizontal="center" vertical="center" wrapText="1"/>
    </xf>
    <xf numFmtId="166" fontId="23" fillId="0" borderId="0" xfId="81" applyNumberFormat="1" applyFont="1" applyFill="1" applyBorder="1" applyAlignment="1">
      <alignment vertical="center"/>
    </xf>
    <xf numFmtId="0" fontId="33" fillId="0" borderId="0" xfId="81" applyFont="1" applyFill="1" applyBorder="1" applyAlignment="1">
      <alignment vertical="center" wrapText="1"/>
    </xf>
    <xf numFmtId="0" fontId="29" fillId="0" borderId="0" xfId="81" applyFont="1" applyFill="1" applyBorder="1" applyAlignment="1">
      <alignment vertical="center" wrapText="1"/>
    </xf>
    <xf numFmtId="0" fontId="35" fillId="0" borderId="0" xfId="81" applyFont="1" applyFill="1" applyBorder="1" applyAlignment="1">
      <alignment vertical="center" wrapText="1"/>
    </xf>
    <xf numFmtId="0" fontId="23" fillId="0" borderId="6" xfId="81" applyFont="1" applyFill="1" applyBorder="1" applyAlignment="1">
      <alignment horizontal="left" vertical="center" wrapText="1"/>
    </xf>
    <xf numFmtId="2" fontId="23" fillId="0" borderId="1" xfId="81" applyNumberFormat="1" applyFont="1" applyFill="1" applyBorder="1" applyAlignment="1">
      <alignment horizontal="center" vertical="center" wrapText="1"/>
    </xf>
    <xf numFmtId="0" fontId="23" fillId="0" borderId="0" xfId="81" applyFont="1" applyFill="1" applyBorder="1" applyAlignment="1">
      <alignment vertical="center" wrapText="1"/>
    </xf>
    <xf numFmtId="0" fontId="23" fillId="0" borderId="0" xfId="81" applyFont="1" applyFill="1" applyBorder="1" applyAlignment="1">
      <alignment horizontal="center" vertical="center" wrapText="1"/>
    </xf>
    <xf numFmtId="3" fontId="23" fillId="0" borderId="0" xfId="81" applyNumberFormat="1" applyFont="1" applyFill="1" applyBorder="1" applyAlignment="1">
      <alignment horizontal="center" vertical="center" wrapText="1"/>
    </xf>
    <xf numFmtId="0" fontId="23" fillId="0" borderId="0" xfId="81" applyFont="1" applyFill="1" applyAlignment="1">
      <alignment vertical="center" wrapText="1"/>
    </xf>
    <xf numFmtId="166" fontId="23" fillId="0" borderId="0" xfId="81" applyNumberFormat="1" applyFont="1" applyFill="1" applyAlignment="1">
      <alignment vertical="center"/>
    </xf>
    <xf numFmtId="49" fontId="23" fillId="0" borderId="8" xfId="81" applyNumberFormat="1" applyFont="1" applyFill="1" applyBorder="1" applyAlignment="1">
      <alignment vertical="center" wrapText="1"/>
    </xf>
    <xf numFmtId="49" fontId="46" fillId="0" borderId="0" xfId="0" applyNumberFormat="1" applyFont="1" applyFill="1" applyAlignment="1">
      <alignment vertical="center"/>
    </xf>
    <xf numFmtId="0" fontId="26" fillId="2" borderId="1" xfId="0" applyFont="1" applyFill="1" applyBorder="1" applyAlignment="1">
      <alignment horizontal="center" vertical="center"/>
    </xf>
    <xf numFmtId="0" fontId="24" fillId="0" borderId="1" xfId="3" applyFont="1" applyBorder="1" applyAlignment="1">
      <alignment horizontal="center" vertical="center" wrapText="1"/>
    </xf>
    <xf numFmtId="0" fontId="26" fillId="0" borderId="6" xfId="3" applyFont="1" applyFill="1" applyBorder="1" applyAlignment="1">
      <alignment horizontal="center" vertical="center" wrapText="1"/>
    </xf>
    <xf numFmtId="0" fontId="26" fillId="0" borderId="2" xfId="22" applyFont="1" applyFill="1" applyBorder="1" applyAlignment="1">
      <alignment horizontal="center" vertical="center" wrapText="1"/>
    </xf>
    <xf numFmtId="0" fontId="23" fillId="0" borderId="0" xfId="91" applyFont="1" applyFill="1" applyAlignment="1">
      <alignment vertical="center" wrapText="1"/>
    </xf>
    <xf numFmtId="0" fontId="23" fillId="0" borderId="0" xfId="91" applyFont="1" applyFill="1" applyAlignment="1">
      <alignment vertical="center"/>
    </xf>
    <xf numFmtId="0" fontId="23" fillId="0" borderId="0" xfId="92" applyFont="1" applyFill="1" applyAlignment="1">
      <alignment vertical="center"/>
    </xf>
    <xf numFmtId="0" fontId="23" fillId="0" borderId="0" xfId="92" applyFont="1" applyFill="1" applyAlignment="1">
      <alignment horizontal="right" vertical="center"/>
    </xf>
    <xf numFmtId="0" fontId="40" fillId="2" borderId="0" xfId="93" applyFont="1" applyFill="1" applyAlignment="1">
      <alignment vertical="center" wrapText="1"/>
    </xf>
    <xf numFmtId="0" fontId="24" fillId="0" borderId="0" xfId="91" applyFont="1" applyFill="1" applyAlignment="1">
      <alignment horizontal="left"/>
    </xf>
    <xf numFmtId="0" fontId="29" fillId="0" borderId="0" xfId="93" applyFont="1" applyFill="1" applyBorder="1" applyAlignment="1"/>
    <xf numFmtId="0" fontId="25" fillId="0" borderId="0" xfId="91" applyFont="1" applyFill="1" applyAlignment="1"/>
    <xf numFmtId="49" fontId="26" fillId="0" borderId="0" xfId="91" applyNumberFormat="1" applyFont="1" applyFill="1" applyAlignment="1">
      <alignment vertical="center"/>
    </xf>
    <xf numFmtId="0" fontId="26" fillId="0" borderId="0" xfId="91" applyFont="1" applyFill="1" applyAlignment="1">
      <alignment vertical="center"/>
    </xf>
    <xf numFmtId="0" fontId="27" fillId="0" borderId="0" xfId="91" applyFont="1" applyFill="1" applyAlignment="1"/>
    <xf numFmtId="0" fontId="28" fillId="0" borderId="0" xfId="91" applyFont="1" applyFill="1" applyAlignment="1"/>
    <xf numFmtId="0" fontId="26" fillId="0" borderId="0" xfId="91" applyFont="1" applyFill="1" applyBorder="1" applyAlignment="1">
      <alignment vertical="center" wrapText="1"/>
    </xf>
    <xf numFmtId="0" fontId="26" fillId="0" borderId="0" xfId="91" applyFont="1" applyFill="1" applyBorder="1" applyAlignment="1">
      <alignment vertical="center"/>
    </xf>
    <xf numFmtId="49" fontId="23" fillId="0" borderId="0" xfId="91" applyNumberFormat="1" applyFont="1" applyFill="1" applyAlignment="1">
      <alignment vertical="center"/>
    </xf>
    <xf numFmtId="0" fontId="23" fillId="0" borderId="0" xfId="91" applyFont="1" applyFill="1" applyBorder="1" applyAlignment="1">
      <alignment vertical="center"/>
    </xf>
    <xf numFmtId="0" fontId="26" fillId="0" borderId="0" xfId="96" applyFont="1" applyFill="1" applyAlignment="1">
      <alignment vertical="center"/>
    </xf>
    <xf numFmtId="0" fontId="26" fillId="0" borderId="0" xfId="96" applyFont="1" applyFill="1" applyBorder="1" applyAlignment="1">
      <alignment vertical="center"/>
    </xf>
    <xf numFmtId="49" fontId="26" fillId="0" borderId="0" xfId="96" applyNumberFormat="1" applyFont="1" applyFill="1" applyAlignment="1">
      <alignment vertical="center"/>
    </xf>
    <xf numFmtId="0" fontId="29" fillId="0" borderId="0" xfId="91" applyFont="1" applyFill="1" applyBorder="1" applyAlignment="1">
      <alignment vertical="center" wrapText="1"/>
    </xf>
    <xf numFmtId="49" fontId="29" fillId="0" borderId="0" xfId="91" applyNumberFormat="1" applyFont="1" applyFill="1" applyAlignment="1">
      <alignment vertical="center"/>
    </xf>
    <xf numFmtId="0" fontId="29" fillId="0" borderId="0" xfId="91" applyFont="1" applyFill="1" applyAlignment="1">
      <alignment vertical="center"/>
    </xf>
    <xf numFmtId="0" fontId="24" fillId="0" borderId="0" xfId="91" applyFont="1" applyFill="1"/>
    <xf numFmtId="49" fontId="33" fillId="0" borderId="0" xfId="91" applyNumberFormat="1" applyFont="1" applyFill="1" applyAlignment="1">
      <alignment vertical="center"/>
    </xf>
    <xf numFmtId="0" fontId="33" fillId="0" borderId="0" xfId="91" applyFont="1" applyFill="1" applyAlignment="1">
      <alignment vertical="center"/>
    </xf>
    <xf numFmtId="0" fontId="26" fillId="0" borderId="1" xfId="95" applyFont="1" applyFill="1" applyBorder="1" applyAlignment="1">
      <alignment horizontal="center" vertical="center" wrapText="1"/>
    </xf>
    <xf numFmtId="0" fontId="26" fillId="0" borderId="2" xfId="95" applyFont="1" applyFill="1" applyBorder="1" applyAlignment="1">
      <alignment horizontal="center" vertical="center" wrapText="1"/>
    </xf>
    <xf numFmtId="49" fontId="26" fillId="0" borderId="8" xfId="91" applyNumberFormat="1" applyFont="1" applyFill="1" applyBorder="1" applyAlignment="1">
      <alignment vertical="center" wrapText="1"/>
    </xf>
    <xf numFmtId="0" fontId="26" fillId="0" borderId="1" xfId="91" applyFont="1" applyFill="1" applyBorder="1" applyAlignment="1">
      <alignment horizontal="center" vertical="center" wrapText="1"/>
    </xf>
    <xf numFmtId="167" fontId="26" fillId="0" borderId="1" xfId="91" applyNumberFormat="1" applyFont="1" applyFill="1" applyBorder="1" applyAlignment="1">
      <alignment horizontal="center" vertical="center"/>
    </xf>
    <xf numFmtId="0" fontId="29" fillId="0" borderId="1" xfId="91" applyFont="1" applyFill="1" applyBorder="1" applyAlignment="1">
      <alignment vertical="center" wrapText="1"/>
    </xf>
    <xf numFmtId="0" fontId="29" fillId="0" borderId="1" xfId="91" applyFont="1" applyFill="1" applyBorder="1" applyAlignment="1">
      <alignment horizontal="center" vertical="center" wrapText="1"/>
    </xf>
    <xf numFmtId="166" fontId="29" fillId="0" borderId="1" xfId="91" applyNumberFormat="1" applyFont="1" applyFill="1" applyBorder="1" applyAlignment="1">
      <alignment horizontal="center" vertical="center" wrapText="1"/>
    </xf>
    <xf numFmtId="3" fontId="23" fillId="0" borderId="0" xfId="91" applyNumberFormat="1" applyFont="1" applyFill="1" applyAlignment="1">
      <alignment vertical="center"/>
    </xf>
    <xf numFmtId="0" fontId="24" fillId="0" borderId="0" xfId="91" applyFont="1" applyFill="1" applyBorder="1"/>
    <xf numFmtId="49" fontId="23" fillId="0" borderId="0" xfId="91" applyNumberFormat="1" applyFont="1" applyFill="1" applyBorder="1" applyAlignment="1">
      <alignment vertical="center"/>
    </xf>
    <xf numFmtId="0" fontId="23" fillId="0" borderId="0" xfId="91" applyFont="1" applyFill="1" applyBorder="1" applyAlignment="1">
      <alignment vertical="center" wrapText="1"/>
    </xf>
    <xf numFmtId="0" fontId="23" fillId="0" borderId="0" xfId="91" applyFont="1" applyFill="1" applyBorder="1" applyAlignment="1">
      <alignment horizontal="center" vertical="center" wrapText="1"/>
    </xf>
    <xf numFmtId="3" fontId="23" fillId="0" borderId="0" xfId="91" applyNumberFormat="1" applyFont="1" applyFill="1" applyBorder="1" applyAlignment="1">
      <alignment horizontal="center" vertical="center" wrapText="1"/>
    </xf>
    <xf numFmtId="49" fontId="23" fillId="0" borderId="1" xfId="91" applyNumberFormat="1" applyFont="1" applyFill="1" applyBorder="1" applyAlignment="1">
      <alignment vertical="center" wrapText="1"/>
    </xf>
    <xf numFmtId="166" fontId="26" fillId="0" borderId="1" xfId="91" applyNumberFormat="1" applyFont="1" applyFill="1" applyBorder="1" applyAlignment="1">
      <alignment horizontal="center" vertical="center"/>
    </xf>
    <xf numFmtId="166" fontId="33" fillId="0" borderId="1" xfId="91" applyNumberFormat="1" applyFont="1" applyFill="1" applyBorder="1" applyAlignment="1">
      <alignment horizontal="center" vertical="center"/>
    </xf>
    <xf numFmtId="166" fontId="23" fillId="0" borderId="0" xfId="91" applyNumberFormat="1" applyFont="1" applyFill="1" applyBorder="1" applyAlignment="1">
      <alignment vertical="center"/>
    </xf>
    <xf numFmtId="0" fontId="24" fillId="0" borderId="0" xfId="92" applyFont="1" applyFill="1"/>
    <xf numFmtId="49" fontId="26" fillId="0" borderId="1" xfId="91" applyNumberFormat="1" applyFont="1" applyFill="1" applyBorder="1" applyAlignment="1">
      <alignment vertical="center" wrapText="1"/>
    </xf>
    <xf numFmtId="166" fontId="23" fillId="0" borderId="0" xfId="91" applyNumberFormat="1" applyFont="1" applyFill="1" applyAlignment="1">
      <alignment vertical="center"/>
    </xf>
    <xf numFmtId="0" fontId="23" fillId="0" borderId="0" xfId="97" applyFont="1" applyFill="1" applyAlignment="1">
      <alignment vertical="center"/>
    </xf>
    <xf numFmtId="49" fontId="23" fillId="0" borderId="0" xfId="97" applyNumberFormat="1" applyFont="1" applyFill="1" applyAlignment="1">
      <alignment vertical="center"/>
    </xf>
    <xf numFmtId="0" fontId="29" fillId="0" borderId="0" xfId="98" applyFont="1" applyFill="1" applyBorder="1" applyAlignment="1"/>
    <xf numFmtId="0" fontId="40" fillId="3" borderId="0" xfId="98" applyFont="1" applyFill="1"/>
    <xf numFmtId="0" fontId="40" fillId="0" borderId="0" xfId="98" applyFont="1" applyFill="1"/>
    <xf numFmtId="0" fontId="29" fillId="0" borderId="0" xfId="98" applyFont="1" applyFill="1" applyBorder="1" applyAlignment="1">
      <alignment horizontal="center"/>
    </xf>
    <xf numFmtId="0" fontId="26" fillId="3" borderId="0" xfId="98" applyFont="1" applyFill="1"/>
    <xf numFmtId="0" fontId="25" fillId="0" borderId="0" xfId="97" applyFont="1" applyFill="1" applyAlignment="1"/>
    <xf numFmtId="49" fontId="26" fillId="0" borderId="0" xfId="97" applyNumberFormat="1" applyFont="1" applyFill="1" applyAlignment="1">
      <alignment vertical="center"/>
    </xf>
    <xf numFmtId="0" fontId="26" fillId="0" borderId="0" xfId="97" applyFont="1" applyFill="1" applyAlignment="1">
      <alignment vertical="center"/>
    </xf>
    <xf numFmtId="0" fontId="27" fillId="0" borderId="0" xfId="97" applyFont="1" applyFill="1" applyAlignment="1"/>
    <xf numFmtId="0" fontId="28" fillId="0" borderId="0" xfId="97" applyFont="1" applyFill="1" applyAlignment="1"/>
    <xf numFmtId="0" fontId="26" fillId="0" borderId="0" xfId="97" applyFont="1" applyFill="1" applyBorder="1" applyAlignment="1">
      <alignment vertical="center" wrapText="1"/>
    </xf>
    <xf numFmtId="0" fontId="26" fillId="0" borderId="0" xfId="97" applyFont="1" applyFill="1" applyBorder="1" applyAlignment="1">
      <alignment vertical="center"/>
    </xf>
    <xf numFmtId="0" fontId="23" fillId="0" borderId="0" xfId="97" applyFont="1" applyFill="1" applyBorder="1" applyAlignment="1">
      <alignment vertical="center"/>
    </xf>
    <xf numFmtId="0" fontId="29" fillId="0" borderId="0" xfId="97" applyFont="1" applyFill="1" applyBorder="1" applyAlignment="1">
      <alignment vertical="center" wrapText="1"/>
    </xf>
    <xf numFmtId="49" fontId="29" fillId="0" borderId="0" xfId="97" applyNumberFormat="1" applyFont="1" applyFill="1" applyAlignment="1">
      <alignment vertical="center"/>
    </xf>
    <xf numFmtId="0" fontId="29" fillId="0" borderId="0" xfId="97" applyFont="1" applyFill="1" applyAlignment="1">
      <alignment vertical="center"/>
    </xf>
    <xf numFmtId="0" fontId="24" fillId="0" borderId="0" xfId="97" applyFont="1" applyFill="1" applyAlignment="1">
      <alignment horizontal="left"/>
    </xf>
    <xf numFmtId="0" fontId="24" fillId="0" borderId="0" xfId="97" applyFont="1" applyFill="1"/>
    <xf numFmtId="49" fontId="33" fillId="0" borderId="0" xfId="97" applyNumberFormat="1" applyFont="1" applyFill="1" applyAlignment="1">
      <alignment vertical="center"/>
    </xf>
    <xf numFmtId="0" fontId="33" fillId="0" borderId="0" xfId="97" applyFont="1" applyFill="1" applyAlignment="1">
      <alignment vertical="center"/>
    </xf>
    <xf numFmtId="0" fontId="34" fillId="0" borderId="0" xfId="97" applyFont="1" applyFill="1" applyBorder="1" applyAlignment="1">
      <alignment vertical="center" wrapText="1"/>
    </xf>
    <xf numFmtId="0" fontId="26" fillId="0" borderId="1" xfId="92" applyFont="1" applyFill="1" applyBorder="1" applyAlignment="1">
      <alignment horizontal="center" vertical="center" wrapText="1"/>
    </xf>
    <xf numFmtId="0" fontId="26" fillId="0" borderId="2" xfId="92" applyFont="1" applyFill="1" applyBorder="1" applyAlignment="1">
      <alignment horizontal="center" vertical="center" wrapText="1"/>
    </xf>
    <xf numFmtId="49" fontId="26" fillId="0" borderId="8" xfId="97" applyNumberFormat="1" applyFont="1" applyFill="1" applyBorder="1" applyAlignment="1">
      <alignment vertical="center" wrapText="1"/>
    </xf>
    <xf numFmtId="0" fontId="26" fillId="0" borderId="1" xfId="97" applyFont="1" applyFill="1" applyBorder="1" applyAlignment="1">
      <alignment horizontal="center" vertical="center" wrapText="1"/>
    </xf>
    <xf numFmtId="167" fontId="23" fillId="0" borderId="1" xfId="97" applyNumberFormat="1" applyFont="1" applyFill="1" applyBorder="1" applyAlignment="1">
      <alignment horizontal="center" vertical="center"/>
    </xf>
    <xf numFmtId="0" fontId="23" fillId="0" borderId="1" xfId="97" applyFont="1" applyFill="1" applyBorder="1" applyAlignment="1">
      <alignment horizontal="center" vertical="center"/>
    </xf>
    <xf numFmtId="0" fontId="23" fillId="0" borderId="1" xfId="97" applyFont="1" applyFill="1" applyBorder="1" applyAlignment="1">
      <alignment vertical="center"/>
    </xf>
    <xf numFmtId="0" fontId="29" fillId="0" borderId="1" xfId="97" applyFont="1" applyFill="1" applyBorder="1" applyAlignment="1">
      <alignment vertical="center" wrapText="1"/>
    </xf>
    <xf numFmtId="0" fontId="29" fillId="0" borderId="1" xfId="97" applyFont="1" applyFill="1" applyBorder="1" applyAlignment="1">
      <alignment horizontal="center" vertical="center" wrapText="1"/>
    </xf>
    <xf numFmtId="166" fontId="29" fillId="0" borderId="1" xfId="97" applyNumberFormat="1" applyFont="1" applyFill="1" applyBorder="1" applyAlignment="1">
      <alignment horizontal="center" vertical="center" wrapText="1"/>
    </xf>
    <xf numFmtId="166" fontId="33" fillId="0" borderId="1" xfId="97" applyNumberFormat="1" applyFont="1" applyFill="1" applyBorder="1" applyAlignment="1">
      <alignment horizontal="center" vertical="center"/>
    </xf>
    <xf numFmtId="3" fontId="23" fillId="0" borderId="0" xfId="97" applyNumberFormat="1" applyFont="1" applyFill="1" applyAlignment="1">
      <alignment vertical="center"/>
    </xf>
    <xf numFmtId="0" fontId="24" fillId="0" borderId="0" xfId="97" applyFont="1" applyFill="1" applyBorder="1"/>
    <xf numFmtId="49" fontId="23" fillId="0" borderId="0" xfId="97" applyNumberFormat="1" applyFont="1" applyFill="1" applyBorder="1" applyAlignment="1">
      <alignment vertical="center"/>
    </xf>
    <xf numFmtId="0" fontId="23" fillId="0" borderId="1" xfId="97" applyFont="1" applyFill="1" applyBorder="1" applyAlignment="1">
      <alignment vertical="center" wrapText="1"/>
    </xf>
    <xf numFmtId="0" fontId="23" fillId="0" borderId="1" xfId="97" applyFont="1" applyFill="1" applyBorder="1" applyAlignment="1">
      <alignment horizontal="center" vertical="center" wrapText="1"/>
    </xf>
    <xf numFmtId="166" fontId="23" fillId="0" borderId="0" xfId="97" applyNumberFormat="1" applyFont="1" applyFill="1" applyBorder="1" applyAlignment="1">
      <alignment vertical="center"/>
    </xf>
    <xf numFmtId="0" fontId="26" fillId="0" borderId="1" xfId="97" applyFont="1" applyFill="1" applyBorder="1" applyAlignment="1">
      <alignment vertical="center" wrapText="1"/>
    </xf>
    <xf numFmtId="0" fontId="26" fillId="0" borderId="1" xfId="97" applyFont="1" applyFill="1" applyBorder="1" applyAlignment="1">
      <alignment horizontal="center" vertical="center"/>
    </xf>
    <xf numFmtId="49" fontId="26" fillId="0" borderId="0" xfId="97" applyNumberFormat="1" applyFont="1" applyFill="1" applyBorder="1" applyAlignment="1">
      <alignment vertical="center"/>
    </xf>
    <xf numFmtId="3" fontId="23" fillId="0" borderId="1" xfId="97" applyNumberFormat="1" applyFont="1" applyFill="1" applyBorder="1" applyAlignment="1">
      <alignment horizontal="center" vertical="center" wrapText="1"/>
    </xf>
    <xf numFmtId="167" fontId="33" fillId="0" borderId="1" xfId="97" applyNumberFormat="1" applyFont="1" applyFill="1" applyBorder="1" applyAlignment="1">
      <alignment horizontal="center" vertical="center"/>
    </xf>
    <xf numFmtId="0" fontId="23" fillId="0" borderId="0" xfId="97" applyFont="1" applyFill="1" applyAlignment="1">
      <alignment vertical="center" wrapText="1"/>
    </xf>
    <xf numFmtId="166" fontId="23" fillId="0" borderId="0" xfId="97" applyNumberFormat="1" applyFont="1" applyFill="1" applyAlignment="1">
      <alignment vertical="center"/>
    </xf>
    <xf numFmtId="0" fontId="31" fillId="0" borderId="1" xfId="3" applyFont="1" applyBorder="1" applyAlignment="1">
      <alignment horizontal="center" vertical="center" wrapText="1"/>
    </xf>
    <xf numFmtId="167" fontId="23" fillId="2" borderId="1" xfId="3" applyNumberFormat="1" applyFont="1" applyFill="1" applyBorder="1" applyAlignment="1">
      <alignment vertical="center"/>
    </xf>
    <xf numFmtId="167" fontId="26" fillId="0" borderId="1" xfId="22" applyNumberFormat="1" applyFont="1" applyFill="1" applyBorder="1" applyAlignment="1">
      <alignment horizontal="center" vertical="center"/>
    </xf>
    <xf numFmtId="167" fontId="29" fillId="0" borderId="1" xfId="22" applyNumberFormat="1" applyFont="1" applyFill="1" applyBorder="1" applyAlignment="1">
      <alignment horizontal="center" vertical="center" wrapText="1"/>
    </xf>
    <xf numFmtId="0" fontId="31" fillId="0" borderId="1" xfId="49" applyFont="1" applyBorder="1" applyAlignment="1">
      <alignment horizontal="center" vertical="center" wrapText="1"/>
    </xf>
    <xf numFmtId="0" fontId="24" fillId="0" borderId="1" xfId="3" applyFont="1" applyBorder="1" applyAlignment="1">
      <alignment horizontal="center" vertical="center" wrapText="1"/>
    </xf>
    <xf numFmtId="0" fontId="24" fillId="0" borderId="1" xfId="49" applyFont="1" applyBorder="1" applyAlignment="1">
      <alignment vertical="center"/>
    </xf>
    <xf numFmtId="0" fontId="24" fillId="0" borderId="1" xfId="3" applyFont="1" applyBorder="1" applyAlignment="1">
      <alignment horizontal="center" vertical="center" wrapText="1"/>
    </xf>
    <xf numFmtId="0" fontId="59" fillId="2" borderId="0" xfId="3" applyFont="1" applyFill="1" applyAlignment="1">
      <alignment vertical="center"/>
    </xf>
    <xf numFmtId="0" fontId="58" fillId="2" borderId="0" xfId="3" applyFont="1" applyFill="1" applyBorder="1" applyAlignment="1">
      <alignment horizontal="center" vertical="center" wrapText="1"/>
    </xf>
    <xf numFmtId="49" fontId="49" fillId="2" borderId="0" xfId="3" applyNumberFormat="1" applyFont="1" applyFill="1" applyBorder="1" applyAlignment="1">
      <alignment vertical="center"/>
    </xf>
    <xf numFmtId="0" fontId="49" fillId="2" borderId="0" xfId="3" applyFont="1" applyFill="1" applyAlignment="1">
      <alignment vertical="center"/>
    </xf>
    <xf numFmtId="49" fontId="49" fillId="2" borderId="0" xfId="3" applyNumberFormat="1" applyFont="1" applyFill="1" applyAlignment="1">
      <alignment vertical="center"/>
    </xf>
    <xf numFmtId="0" fontId="59" fillId="2" borderId="0" xfId="3" applyFont="1" applyFill="1" applyBorder="1" applyAlignment="1">
      <alignment horizontal="center" vertical="center"/>
    </xf>
    <xf numFmtId="0" fontId="59" fillId="2" borderId="0" xfId="3" applyFont="1" applyFill="1" applyAlignment="1">
      <alignment horizontal="center" vertical="center"/>
    </xf>
    <xf numFmtId="0" fontId="58" fillId="2" borderId="0" xfId="3" applyFont="1" applyFill="1" applyAlignment="1">
      <alignment horizontal="center" vertical="center"/>
    </xf>
    <xf numFmtId="167" fontId="24" fillId="0" borderId="1" xfId="3" applyNumberFormat="1" applyFont="1" applyFill="1" applyBorder="1" applyAlignment="1">
      <alignment horizontal="center" vertical="center" wrapText="1"/>
    </xf>
    <xf numFmtId="0" fontId="26" fillId="0" borderId="1" xfId="1" applyFont="1" applyFill="1" applyBorder="1" applyAlignment="1">
      <alignment vertical="center"/>
    </xf>
    <xf numFmtId="0" fontId="24" fillId="0" borderId="8" xfId="3" applyFont="1" applyBorder="1" applyAlignment="1">
      <alignment horizontal="center" vertical="center" wrapText="1"/>
    </xf>
    <xf numFmtId="0" fontId="24" fillId="0" borderId="1" xfId="3" applyFont="1" applyBorder="1" applyAlignment="1">
      <alignment horizontal="center" vertical="center" wrapText="1"/>
    </xf>
    <xf numFmtId="0" fontId="23" fillId="2" borderId="0" xfId="3" applyFont="1" applyFill="1" applyAlignment="1">
      <alignment horizontal="center" vertical="top" wrapText="1"/>
    </xf>
    <xf numFmtId="0" fontId="24" fillId="0" borderId="1" xfId="3" applyFont="1" applyBorder="1" applyAlignment="1">
      <alignment horizontal="center" vertical="center" wrapText="1"/>
    </xf>
    <xf numFmtId="0" fontId="24" fillId="0" borderId="1" xfId="3" applyFont="1" applyFill="1" applyBorder="1" applyAlignment="1">
      <alignment horizontal="center" vertical="center" wrapText="1"/>
    </xf>
    <xf numFmtId="0" fontId="23" fillId="0" borderId="0" xfId="101" applyFont="1" applyFill="1" applyAlignment="1">
      <alignment vertical="center" wrapText="1"/>
    </xf>
    <xf numFmtId="0" fontId="23" fillId="0" borderId="0" xfId="101" applyFont="1" applyFill="1" applyAlignment="1">
      <alignment vertical="center"/>
    </xf>
    <xf numFmtId="0" fontId="23" fillId="0" borderId="0" xfId="102" applyFont="1" applyFill="1" applyAlignment="1">
      <alignment vertical="center"/>
    </xf>
    <xf numFmtId="0" fontId="23" fillId="0" borderId="0" xfId="103" applyFont="1" applyFill="1" applyAlignment="1">
      <alignment vertical="center"/>
    </xf>
    <xf numFmtId="49" fontId="23" fillId="0" borderId="0" xfId="103" applyNumberFormat="1" applyFont="1" applyFill="1" applyAlignment="1">
      <alignment vertical="center"/>
    </xf>
    <xf numFmtId="0" fontId="23" fillId="0" borderId="0" xfId="102" applyFont="1" applyFill="1" applyAlignment="1">
      <alignment horizontal="right" vertical="center"/>
    </xf>
    <xf numFmtId="0" fontId="29" fillId="0" borderId="0" xfId="104" applyFont="1" applyFill="1" applyBorder="1" applyAlignment="1"/>
    <xf numFmtId="0" fontId="29" fillId="0" borderId="0" xfId="105" applyFont="1" applyFill="1" applyBorder="1" applyAlignment="1"/>
    <xf numFmtId="0" fontId="40" fillId="3" borderId="0" xfId="105" applyFont="1" applyFill="1"/>
    <xf numFmtId="0" fontId="40" fillId="0" borderId="0" xfId="105" applyFont="1" applyFill="1"/>
    <xf numFmtId="0" fontId="29" fillId="0" borderId="0" xfId="105" applyFont="1" applyFill="1" applyBorder="1" applyAlignment="1">
      <alignment horizontal="center"/>
    </xf>
    <xf numFmtId="0" fontId="26" fillId="3" borderId="0" xfId="105" applyFont="1" applyFill="1"/>
    <xf numFmtId="0" fontId="23" fillId="0" borderId="0" xfId="106" applyFont="1" applyFill="1" applyAlignment="1">
      <alignment vertical="center" wrapText="1"/>
    </xf>
    <xf numFmtId="0" fontId="23" fillId="0" borderId="0" xfId="106" applyFont="1" applyFill="1" applyAlignment="1">
      <alignment vertical="center"/>
    </xf>
    <xf numFmtId="49" fontId="23" fillId="0" borderId="0" xfId="106" applyNumberFormat="1" applyFont="1" applyFill="1" applyAlignment="1">
      <alignment vertical="center"/>
    </xf>
    <xf numFmtId="0" fontId="25" fillId="0" borderId="0" xfId="106" applyFont="1" applyFill="1" applyAlignment="1"/>
    <xf numFmtId="49" fontId="26" fillId="0" borderId="0" xfId="106" applyNumberFormat="1" applyFont="1" applyFill="1" applyAlignment="1">
      <alignment vertical="center"/>
    </xf>
    <xf numFmtId="0" fontId="26" fillId="0" borderId="0" xfId="106" applyFont="1" applyFill="1" applyAlignment="1">
      <alignment vertical="center"/>
    </xf>
    <xf numFmtId="0" fontId="27" fillId="0" borderId="0" xfId="106" applyFont="1" applyFill="1" applyAlignment="1"/>
    <xf numFmtId="0" fontId="28" fillId="0" borderId="0" xfId="106" applyFont="1" applyFill="1" applyAlignment="1"/>
    <xf numFmtId="0" fontId="26" fillId="0" borderId="0" xfId="106" applyFont="1" applyFill="1" applyBorder="1" applyAlignment="1">
      <alignment vertical="center" wrapText="1"/>
    </xf>
    <xf numFmtId="0" fontId="26" fillId="0" borderId="0" xfId="106" applyFont="1" applyFill="1" applyBorder="1" applyAlignment="1">
      <alignment vertical="center"/>
    </xf>
    <xf numFmtId="0" fontId="23" fillId="0" borderId="0" xfId="106" applyFont="1" applyFill="1" applyBorder="1" applyAlignment="1">
      <alignment vertical="center"/>
    </xf>
    <xf numFmtId="0" fontId="26" fillId="0" borderId="0" xfId="109" applyFont="1" applyFill="1" applyAlignment="1">
      <alignment vertical="center"/>
    </xf>
    <xf numFmtId="0" fontId="26" fillId="0" borderId="0" xfId="109" applyFont="1" applyFill="1" applyBorder="1" applyAlignment="1">
      <alignment vertical="center"/>
    </xf>
    <xf numFmtId="49" fontId="26" fillId="0" borderId="0" xfId="109" applyNumberFormat="1" applyFont="1" applyFill="1" applyAlignment="1">
      <alignment vertical="center"/>
    </xf>
    <xf numFmtId="0" fontId="29" fillId="0" borderId="0" xfId="106" applyFont="1" applyFill="1" applyBorder="1" applyAlignment="1">
      <alignment vertical="center" wrapText="1"/>
    </xf>
    <xf numFmtId="49" fontId="29" fillId="0" borderId="0" xfId="106" applyNumberFormat="1" applyFont="1" applyFill="1" applyAlignment="1">
      <alignment vertical="center"/>
    </xf>
    <xf numFmtId="0" fontId="29" fillId="0" borderId="0" xfId="106" applyFont="1" applyFill="1" applyAlignment="1">
      <alignment vertical="center"/>
    </xf>
    <xf numFmtId="0" fontId="24" fillId="0" borderId="0" xfId="106" applyFont="1" applyFill="1" applyAlignment="1">
      <alignment horizontal="left"/>
    </xf>
    <xf numFmtId="0" fontId="24" fillId="0" borderId="0" xfId="106" applyFont="1" applyFill="1"/>
    <xf numFmtId="49" fontId="33" fillId="0" borderId="0" xfId="106" applyNumberFormat="1" applyFont="1" applyFill="1" applyAlignment="1">
      <alignment vertical="center"/>
    </xf>
    <xf numFmtId="0" fontId="33" fillId="0" borderId="0" xfId="106" applyFont="1" applyFill="1" applyAlignment="1">
      <alignment vertical="center"/>
    </xf>
    <xf numFmtId="0" fontId="24" fillId="0" borderId="4" xfId="0" applyFont="1" applyFill="1" applyBorder="1" applyAlignment="1">
      <alignment horizontal="center" vertical="center" wrapText="1"/>
    </xf>
    <xf numFmtId="0" fontId="26" fillId="0" borderId="4" xfId="106" applyFont="1" applyFill="1" applyBorder="1" applyAlignment="1">
      <alignment horizontal="center" vertical="center" wrapText="1"/>
    </xf>
    <xf numFmtId="1" fontId="26" fillId="0" borderId="4" xfId="106" applyNumberFormat="1" applyFont="1" applyFill="1" applyBorder="1" applyAlignment="1">
      <alignment horizontal="center" vertical="center" wrapText="1"/>
    </xf>
    <xf numFmtId="0" fontId="26" fillId="0" borderId="1" xfId="102" applyFont="1" applyFill="1" applyBorder="1" applyAlignment="1">
      <alignment horizontal="center" vertical="center" wrapText="1"/>
    </xf>
    <xf numFmtId="0" fontId="26" fillId="0" borderId="2" xfId="102" applyFont="1" applyFill="1" applyBorder="1" applyAlignment="1">
      <alignment horizontal="center" vertical="center" wrapText="1"/>
    </xf>
    <xf numFmtId="49" fontId="26" fillId="0" borderId="8" xfId="106" applyNumberFormat="1" applyFont="1" applyFill="1" applyBorder="1" applyAlignment="1">
      <alignment vertical="center" wrapText="1"/>
    </xf>
    <xf numFmtId="0" fontId="26" fillId="0" borderId="1" xfId="106" applyFont="1" applyFill="1" applyBorder="1" applyAlignment="1">
      <alignment horizontal="center" vertical="center" wrapText="1"/>
    </xf>
    <xf numFmtId="167" fontId="26" fillId="0" borderId="1" xfId="106" applyNumberFormat="1" applyFont="1" applyFill="1" applyBorder="1" applyAlignment="1">
      <alignment horizontal="center" vertical="center"/>
    </xf>
    <xf numFmtId="0" fontId="29" fillId="0" borderId="1" xfId="106" applyFont="1" applyFill="1" applyBorder="1" applyAlignment="1">
      <alignment vertical="center" wrapText="1"/>
    </xf>
    <xf numFmtId="0" fontId="29" fillId="0" borderId="1" xfId="106" applyFont="1" applyFill="1" applyBorder="1" applyAlignment="1">
      <alignment horizontal="center" vertical="center" wrapText="1"/>
    </xf>
    <xf numFmtId="166" fontId="29" fillId="0" borderId="1" xfId="106" applyNumberFormat="1" applyFont="1" applyFill="1" applyBorder="1" applyAlignment="1">
      <alignment horizontal="center" vertical="center" wrapText="1"/>
    </xf>
    <xf numFmtId="167" fontId="29" fillId="0" borderId="1" xfId="106" applyNumberFormat="1" applyFont="1" applyFill="1" applyBorder="1" applyAlignment="1">
      <alignment horizontal="center" vertical="center" wrapText="1"/>
    </xf>
    <xf numFmtId="3" fontId="26" fillId="0" borderId="0" xfId="106" applyNumberFormat="1" applyFont="1" applyFill="1" applyAlignment="1">
      <alignment vertical="center"/>
    </xf>
    <xf numFmtId="0" fontId="24" fillId="0" borderId="0" xfId="106" applyFont="1" applyFill="1" applyBorder="1"/>
    <xf numFmtId="0" fontId="26" fillId="2" borderId="0" xfId="106" applyFont="1" applyFill="1" applyBorder="1" applyAlignment="1">
      <alignment vertical="center" wrapText="1"/>
    </xf>
    <xf numFmtId="49" fontId="23" fillId="2" borderId="0" xfId="106" applyNumberFormat="1" applyFont="1" applyFill="1" applyAlignment="1">
      <alignment vertical="center"/>
    </xf>
    <xf numFmtId="0" fontId="23" fillId="2" borderId="0" xfId="106" applyFont="1" applyFill="1" applyAlignment="1">
      <alignment vertical="center"/>
    </xf>
    <xf numFmtId="49" fontId="26" fillId="0" borderId="0" xfId="106" applyNumberFormat="1" applyFont="1" applyFill="1" applyBorder="1" applyAlignment="1">
      <alignment vertical="center"/>
    </xf>
    <xf numFmtId="49" fontId="26" fillId="0" borderId="1" xfId="106" applyNumberFormat="1" applyFont="1" applyFill="1" applyBorder="1" applyAlignment="1">
      <alignment vertical="center" wrapText="1"/>
    </xf>
    <xf numFmtId="166" fontId="23" fillId="0" borderId="0" xfId="106" applyNumberFormat="1" applyFont="1" applyFill="1" applyBorder="1" applyAlignment="1">
      <alignment vertical="center"/>
    </xf>
    <xf numFmtId="0" fontId="26" fillId="0" borderId="0" xfId="106" applyFont="1" applyFill="1" applyAlignment="1">
      <alignment vertical="center" wrapText="1"/>
    </xf>
    <xf numFmtId="166" fontId="26" fillId="0" borderId="0" xfId="106" applyNumberFormat="1" applyFont="1" applyFill="1" applyAlignment="1">
      <alignment vertical="center"/>
    </xf>
    <xf numFmtId="0" fontId="34" fillId="0" borderId="6" xfId="0" applyFont="1" applyFill="1" applyBorder="1" applyAlignment="1">
      <alignment horizontal="center" vertical="center"/>
    </xf>
    <xf numFmtId="3" fontId="26" fillId="0" borderId="6" xfId="3" applyNumberFormat="1" applyFont="1" applyFill="1" applyBorder="1" applyAlignment="1">
      <alignment horizontal="center" vertical="center" wrapText="1"/>
    </xf>
    <xf numFmtId="0" fontId="24" fillId="0" borderId="1" xfId="49" applyFont="1" applyFill="1" applyBorder="1" applyAlignment="1">
      <alignment vertical="center"/>
    </xf>
    <xf numFmtId="167" fontId="26" fillId="0" borderId="1" xfId="0" applyNumberFormat="1" applyFont="1" applyFill="1" applyBorder="1" applyAlignment="1">
      <alignment horizontal="center" vertical="center" wrapText="1"/>
    </xf>
    <xf numFmtId="0" fontId="26" fillId="0" borderId="1" xfId="22" applyFont="1" applyFill="1" applyBorder="1" applyAlignment="1">
      <alignment horizontal="center" vertical="center"/>
    </xf>
    <xf numFmtId="0" fontId="26"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1" xfId="0" applyFont="1" applyFill="1" applyBorder="1" applyAlignment="1">
      <alignment horizontal="center" vertical="center" wrapText="1"/>
    </xf>
    <xf numFmtId="167" fontId="26" fillId="0" borderId="2" xfId="106" applyNumberFormat="1" applyFont="1" applyFill="1" applyBorder="1" applyAlignment="1">
      <alignment horizontal="center" vertical="center" wrapText="1"/>
    </xf>
    <xf numFmtId="0" fontId="26" fillId="0" borderId="6" xfId="3" applyFont="1" applyFill="1" applyBorder="1" applyAlignment="1">
      <alignment vertical="center" wrapText="1"/>
    </xf>
    <xf numFmtId="0" fontId="24" fillId="0" borderId="0" xfId="49" applyFont="1" applyAlignment="1">
      <alignment horizontal="right" vertical="center"/>
    </xf>
    <xf numFmtId="0" fontId="23" fillId="2" borderId="0" xfId="3" applyFont="1" applyFill="1" applyAlignment="1">
      <alignment horizontal="center" vertical="top" wrapText="1"/>
    </xf>
    <xf numFmtId="0" fontId="24" fillId="0" borderId="0" xfId="74" applyFont="1" applyFill="1" applyAlignment="1">
      <alignment horizontal="center"/>
    </xf>
    <xf numFmtId="0" fontId="24" fillId="0" borderId="0" xfId="49" applyFont="1" applyAlignment="1">
      <alignment vertical="center" wrapText="1"/>
    </xf>
    <xf numFmtId="0" fontId="23" fillId="0" borderId="1" xfId="78" applyFont="1" applyFill="1" applyBorder="1" applyAlignment="1">
      <alignment horizontal="center" vertical="center" wrapText="1"/>
    </xf>
    <xf numFmtId="0" fontId="24" fillId="0" borderId="1" xfId="49" applyFont="1" applyBorder="1" applyAlignment="1">
      <alignment horizontal="center" vertical="center" wrapText="1"/>
    </xf>
    <xf numFmtId="0" fontId="24" fillId="0" borderId="1" xfId="3" applyFont="1" applyBorder="1" applyAlignment="1">
      <alignment horizontal="center" vertical="center" wrapText="1"/>
    </xf>
    <xf numFmtId="0" fontId="24" fillId="0" borderId="0" xfId="49" applyFont="1" applyAlignment="1">
      <alignment horizontal="left" vertical="center" indent="1"/>
    </xf>
    <xf numFmtId="0" fontId="31" fillId="0" borderId="11" xfId="49" applyFont="1" applyBorder="1" applyAlignment="1">
      <alignment horizontal="justify" vertical="center" wrapText="1"/>
    </xf>
    <xf numFmtId="0" fontId="31" fillId="0" borderId="4" xfId="49" applyFont="1" applyBorder="1" applyAlignment="1">
      <alignment vertical="center"/>
    </xf>
    <xf numFmtId="0" fontId="29" fillId="2" borderId="0" xfId="3" applyFont="1" applyFill="1" applyBorder="1" applyAlignment="1">
      <alignment horizontal="left" vertical="center" wrapText="1"/>
    </xf>
    <xf numFmtId="0" fontId="26" fillId="0" borderId="2"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28" fillId="0" borderId="3" xfId="49" applyFont="1" applyBorder="1" applyAlignment="1">
      <alignment horizontal="center" vertical="center" wrapText="1"/>
    </xf>
    <xf numFmtId="0" fontId="28" fillId="0" borderId="4" xfId="49" applyFont="1" applyBorder="1" applyAlignment="1">
      <alignment horizontal="center" vertical="center" wrapText="1"/>
    </xf>
    <xf numFmtId="0" fontId="24" fillId="0" borderId="0" xfId="49" applyFont="1" applyAlignment="1">
      <alignment horizontal="left" vertical="center" wrapText="1" indent="1"/>
    </xf>
    <xf numFmtId="0" fontId="31" fillId="0" borderId="9" xfId="49" applyFont="1" applyBorder="1" applyAlignment="1">
      <alignment horizontal="justify" vertical="center" wrapText="1"/>
    </xf>
    <xf numFmtId="0" fontId="31" fillId="0" borderId="1" xfId="49" applyFont="1" applyBorder="1" applyAlignment="1">
      <alignment horizontal="center" vertical="center" wrapText="1"/>
    </xf>
    <xf numFmtId="0" fontId="23" fillId="0" borderId="0" xfId="74" applyFont="1" applyFill="1" applyAlignment="1">
      <alignment horizontal="right" vertical="center"/>
    </xf>
    <xf numFmtId="0" fontId="24" fillId="0" borderId="0" xfId="49" applyFont="1" applyAlignment="1">
      <alignment horizontal="right" vertical="center"/>
    </xf>
    <xf numFmtId="0" fontId="53" fillId="0" borderId="0" xfId="49" applyFont="1" applyAlignment="1">
      <alignment horizontal="center" vertical="center"/>
    </xf>
    <xf numFmtId="0" fontId="54" fillId="0" borderId="0" xfId="49" applyFont="1" applyAlignment="1">
      <alignment horizontal="center" vertical="center" wrapText="1"/>
    </xf>
    <xf numFmtId="0" fontId="55" fillId="0" borderId="0" xfId="49" applyFont="1" applyAlignment="1">
      <alignment horizontal="center" vertical="top"/>
    </xf>
    <xf numFmtId="0" fontId="31" fillId="0" borderId="0" xfId="49" applyFont="1" applyBorder="1" applyAlignment="1">
      <alignment horizontal="justify" vertical="center" wrapText="1"/>
    </xf>
    <xf numFmtId="0" fontId="31" fillId="0" borderId="0" xfId="49" applyFont="1" applyFill="1" applyBorder="1" applyAlignment="1">
      <alignment horizontal="justify" vertical="center" wrapText="1"/>
    </xf>
    <xf numFmtId="0" fontId="31" fillId="0" borderId="0" xfId="49" applyFont="1" applyFill="1" applyBorder="1" applyAlignment="1">
      <alignment horizontal="left" vertical="top" wrapText="1"/>
    </xf>
    <xf numFmtId="0" fontId="31" fillId="0" borderId="11" xfId="49" applyFont="1" applyFill="1" applyBorder="1" applyAlignment="1">
      <alignment horizontal="left" vertical="top" wrapText="1"/>
    </xf>
    <xf numFmtId="0" fontId="31" fillId="0" borderId="4" xfId="49" applyFont="1" applyBorder="1" applyAlignment="1">
      <alignment horizontal="justify" vertical="center"/>
    </xf>
    <xf numFmtId="0" fontId="24" fillId="0" borderId="0" xfId="74" applyFont="1" applyFill="1" applyAlignment="1">
      <alignment horizontal="center"/>
    </xf>
    <xf numFmtId="0" fontId="24" fillId="0" borderId="0" xfId="0" applyFont="1" applyFill="1" applyAlignment="1">
      <alignment horizontal="center"/>
    </xf>
    <xf numFmtId="0" fontId="52" fillId="0" borderId="0" xfId="49" applyFont="1" applyAlignment="1">
      <alignment horizontal="center" vertical="top"/>
    </xf>
    <xf numFmtId="0" fontId="24" fillId="0" borderId="0" xfId="49" applyFont="1" applyAlignment="1">
      <alignment horizontal="right" vertical="center" wrapText="1"/>
    </xf>
    <xf numFmtId="0" fontId="29" fillId="0" borderId="8"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40" fillId="0" borderId="1"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4" fillId="0" borderId="0" xfId="3" applyFont="1" applyAlignment="1">
      <alignment horizontal="left" vertical="center" wrapText="1"/>
    </xf>
    <xf numFmtId="0" fontId="26" fillId="0" borderId="3" xfId="3" applyFont="1" applyFill="1" applyBorder="1" applyAlignment="1">
      <alignment horizontal="center" vertical="center" wrapText="1"/>
    </xf>
    <xf numFmtId="0" fontId="26" fillId="0" borderId="5" xfId="3" applyFont="1" applyFill="1" applyBorder="1" applyAlignment="1">
      <alignment horizontal="center" vertical="center" wrapText="1"/>
    </xf>
    <xf numFmtId="0" fontId="26" fillId="0" borderId="12" xfId="3" applyFont="1" applyFill="1" applyBorder="1" applyAlignment="1">
      <alignment horizontal="center" vertical="center" wrapText="1"/>
    </xf>
    <xf numFmtId="0" fontId="26" fillId="0" borderId="13" xfId="3" applyFont="1" applyFill="1" applyBorder="1" applyAlignment="1">
      <alignment horizontal="center" vertical="center" wrapText="1"/>
    </xf>
    <xf numFmtId="0" fontId="29" fillId="0" borderId="0" xfId="3" applyFont="1" applyFill="1" applyBorder="1" applyAlignment="1">
      <alignment horizontal="left" vertical="center" wrapText="1"/>
    </xf>
    <xf numFmtId="0" fontId="23" fillId="2" borderId="0" xfId="3" applyFont="1" applyFill="1" applyAlignment="1">
      <alignment horizontal="center" vertical="top" wrapText="1"/>
    </xf>
    <xf numFmtId="0" fontId="28" fillId="2" borderId="0" xfId="3" applyFont="1" applyFill="1" applyAlignment="1">
      <alignment horizontal="center"/>
    </xf>
    <xf numFmtId="0" fontId="26" fillId="0" borderId="0" xfId="3" applyFont="1" applyFill="1" applyBorder="1" applyAlignment="1">
      <alignment horizontal="left" vertical="center" wrapText="1"/>
    </xf>
    <xf numFmtId="0" fontId="26" fillId="0" borderId="0" xfId="3" applyFont="1" applyAlignment="1">
      <alignment horizontal="left" wrapText="1"/>
    </xf>
    <xf numFmtId="44" fontId="25" fillId="0" borderId="0" xfId="14" applyFont="1" applyFill="1" applyAlignment="1">
      <alignment horizontal="center"/>
    </xf>
    <xf numFmtId="0" fontId="26" fillId="0" borderId="0" xfId="74" applyFont="1" applyFill="1" applyAlignment="1">
      <alignment horizontal="left" vertical="center" wrapText="1"/>
    </xf>
    <xf numFmtId="0" fontId="25" fillId="0" borderId="0" xfId="74" applyFont="1" applyFill="1" applyAlignment="1">
      <alignment horizontal="center"/>
    </xf>
    <xf numFmtId="44" fontId="25" fillId="0" borderId="0" xfId="76" applyFont="1" applyFill="1" applyAlignment="1">
      <alignment horizontal="center"/>
    </xf>
    <xf numFmtId="0" fontId="28" fillId="0" borderId="0" xfId="74" applyFont="1" applyFill="1" applyAlignment="1">
      <alignment horizontal="center"/>
    </xf>
    <xf numFmtId="0" fontId="26" fillId="0" borderId="0" xfId="74" applyFont="1" applyFill="1" applyBorder="1" applyAlignment="1">
      <alignment horizontal="left" vertical="center" wrapText="1"/>
    </xf>
    <xf numFmtId="0" fontId="29" fillId="0" borderId="0" xfId="74" applyFont="1" applyFill="1" applyBorder="1" applyAlignment="1">
      <alignment horizontal="left" vertical="center" wrapText="1"/>
    </xf>
    <xf numFmtId="0" fontId="26" fillId="0" borderId="0" xfId="74" applyFont="1" applyFill="1" applyAlignment="1">
      <alignment horizontal="left" wrapText="1"/>
    </xf>
    <xf numFmtId="0" fontId="24" fillId="0" borderId="0" xfId="74" applyFont="1" applyFill="1" applyAlignment="1">
      <alignment horizontal="left" wrapText="1"/>
    </xf>
    <xf numFmtId="0" fontId="30" fillId="0" borderId="0" xfId="74" applyFont="1" applyFill="1" applyBorder="1" applyAlignment="1">
      <alignment horizontal="left" vertical="center" wrapText="1"/>
    </xf>
    <xf numFmtId="0" fontId="29" fillId="0" borderId="1" xfId="74" applyFont="1" applyFill="1" applyBorder="1" applyAlignment="1">
      <alignment horizontal="center" vertical="center" wrapText="1"/>
    </xf>
    <xf numFmtId="0" fontId="26" fillId="0" borderId="2" xfId="74" applyFont="1" applyFill="1" applyBorder="1" applyAlignment="1">
      <alignment horizontal="center" vertical="center" wrapText="1"/>
    </xf>
    <xf numFmtId="0" fontId="26" fillId="0" borderId="6" xfId="74" applyFont="1" applyFill="1" applyBorder="1" applyAlignment="1">
      <alignment horizontal="center" vertical="center" wrapText="1"/>
    </xf>
    <xf numFmtId="0" fontId="26" fillId="0" borderId="7" xfId="74" applyFont="1" applyFill="1" applyBorder="1" applyAlignment="1">
      <alignment horizontal="center" vertical="center" wrapText="1"/>
    </xf>
    <xf numFmtId="0" fontId="26" fillId="0" borderId="3" xfId="74" applyFont="1" applyFill="1" applyBorder="1" applyAlignment="1">
      <alignment horizontal="center" vertical="center" wrapText="1"/>
    </xf>
    <xf numFmtId="0" fontId="26" fillId="0" borderId="4" xfId="74" applyFont="1" applyFill="1" applyBorder="1" applyAlignment="1">
      <alignment horizontal="center" vertical="center" wrapText="1"/>
    </xf>
    <xf numFmtId="0" fontId="26" fillId="0" borderId="5" xfId="74" applyFont="1" applyFill="1" applyBorder="1" applyAlignment="1">
      <alignment horizontal="center" vertical="center" wrapText="1"/>
    </xf>
    <xf numFmtId="0" fontId="29" fillId="0" borderId="11" xfId="74" applyFont="1" applyFill="1" applyBorder="1" applyAlignment="1">
      <alignment horizontal="left" vertical="center" wrapText="1"/>
    </xf>
    <xf numFmtId="0" fontId="23" fillId="0" borderId="1" xfId="74" applyFont="1" applyFill="1" applyBorder="1" applyAlignment="1">
      <alignment horizontal="center" vertical="center" wrapText="1"/>
    </xf>
    <xf numFmtId="0" fontId="26" fillId="0" borderId="1" xfId="74" applyFont="1" applyFill="1" applyBorder="1" applyAlignment="1">
      <alignment horizontal="center" vertical="center" wrapText="1"/>
    </xf>
    <xf numFmtId="0" fontId="29" fillId="0" borderId="8" xfId="3" applyFont="1" applyFill="1" applyBorder="1" applyAlignment="1">
      <alignment vertical="center" wrapText="1"/>
    </xf>
    <xf numFmtId="0" fontId="29" fillId="0" borderId="10" xfId="3" applyFont="1" applyFill="1" applyBorder="1" applyAlignment="1">
      <alignment vertical="center" wrapText="1"/>
    </xf>
    <xf numFmtId="0" fontId="26" fillId="0" borderId="11" xfId="3" applyFont="1" applyFill="1" applyBorder="1" applyAlignment="1">
      <alignment horizontal="left" vertical="center" wrapText="1"/>
    </xf>
    <xf numFmtId="0" fontId="26" fillId="0" borderId="1" xfId="3" applyFont="1" applyFill="1" applyBorder="1" applyAlignment="1">
      <alignment horizontal="center" vertical="top" wrapText="1"/>
    </xf>
    <xf numFmtId="0" fontId="24" fillId="0" borderId="1" xfId="3" applyFont="1" applyFill="1" applyBorder="1" applyAlignment="1">
      <alignment horizontal="center" vertical="center" wrapText="1"/>
    </xf>
    <xf numFmtId="0" fontId="40" fillId="0" borderId="1" xfId="3" applyFont="1" applyFill="1" applyBorder="1" applyAlignment="1">
      <alignment horizontal="left" wrapText="1"/>
    </xf>
    <xf numFmtId="0" fontId="25" fillId="0" borderId="0" xfId="78" applyFont="1" applyFill="1" applyAlignment="1">
      <alignment horizontal="center"/>
    </xf>
    <xf numFmtId="44" fontId="25" fillId="0" borderId="0" xfId="79" applyFont="1" applyFill="1" applyAlignment="1">
      <alignment horizontal="center"/>
    </xf>
    <xf numFmtId="0" fontId="28" fillId="0" borderId="0" xfId="78" applyFont="1" applyFill="1" applyAlignment="1">
      <alignment horizontal="center"/>
    </xf>
    <xf numFmtId="0" fontId="29" fillId="0" borderId="0" xfId="78" applyFont="1" applyFill="1" applyBorder="1" applyAlignment="1">
      <alignment horizontal="left" vertical="center" wrapText="1"/>
    </xf>
    <xf numFmtId="0" fontId="26" fillId="0" borderId="0" xfId="78" applyFont="1" applyFill="1" applyBorder="1" applyAlignment="1">
      <alignment horizontal="left" vertical="center" wrapText="1"/>
    </xf>
    <xf numFmtId="0" fontId="33" fillId="0" borderId="0" xfId="78" applyFont="1" applyFill="1" applyBorder="1" applyAlignment="1">
      <alignment horizontal="left" vertical="center" wrapText="1"/>
    </xf>
    <xf numFmtId="0" fontId="26" fillId="0" borderId="0" xfId="78" applyFont="1" applyFill="1" applyAlignment="1">
      <alignment horizontal="left" wrapText="1"/>
    </xf>
    <xf numFmtId="0" fontId="24" fillId="0" borderId="0" xfId="78" applyFont="1" applyFill="1" applyAlignment="1">
      <alignment horizontal="left" wrapText="1"/>
    </xf>
    <xf numFmtId="0" fontId="26" fillId="0" borderId="0" xfId="78" applyFont="1" applyFill="1" applyAlignment="1">
      <alignment horizontal="left" vertical="center" wrapText="1"/>
    </xf>
    <xf numFmtId="0" fontId="24" fillId="0" borderId="1" xfId="0" applyFont="1" applyBorder="1" applyAlignment="1">
      <alignment horizontal="center" vertical="center" wrapText="1"/>
    </xf>
    <xf numFmtId="0" fontId="23" fillId="0"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0" borderId="1" xfId="78" applyFont="1" applyFill="1" applyBorder="1" applyAlignment="1">
      <alignment horizontal="center" vertical="center" wrapText="1"/>
    </xf>
    <xf numFmtId="0" fontId="30" fillId="0" borderId="0" xfId="78" applyFont="1" applyFill="1" applyBorder="1" applyAlignment="1">
      <alignment horizontal="left" vertical="center" wrapText="1"/>
    </xf>
    <xf numFmtId="0" fontId="29" fillId="0" borderId="1" xfId="78" applyFont="1" applyFill="1" applyBorder="1" applyAlignment="1">
      <alignment horizontal="center" vertical="center" wrapText="1"/>
    </xf>
    <xf numFmtId="0" fontId="26" fillId="0" borderId="2" xfId="78" applyFont="1" applyFill="1" applyBorder="1" applyAlignment="1">
      <alignment horizontal="center" vertical="center" wrapText="1"/>
    </xf>
    <xf numFmtId="0" fontId="26" fillId="0" borderId="6" xfId="78" applyFont="1" applyFill="1" applyBorder="1" applyAlignment="1">
      <alignment horizontal="center" vertical="center" wrapText="1"/>
    </xf>
    <xf numFmtId="0" fontId="26" fillId="0" borderId="7" xfId="78" applyFont="1" applyFill="1" applyBorder="1" applyAlignment="1">
      <alignment horizontal="center" vertical="center" wrapText="1"/>
    </xf>
    <xf numFmtId="0" fontId="26" fillId="0" borderId="3" xfId="78" applyFont="1" applyFill="1" applyBorder="1" applyAlignment="1">
      <alignment horizontal="center" vertical="center" wrapText="1"/>
    </xf>
    <xf numFmtId="0" fontId="26" fillId="0" borderId="4" xfId="78" applyFont="1" applyFill="1" applyBorder="1" applyAlignment="1">
      <alignment horizontal="center" vertical="center" wrapText="1"/>
    </xf>
    <xf numFmtId="0" fontId="26" fillId="0" borderId="5" xfId="78" applyFont="1" applyFill="1" applyBorder="1" applyAlignment="1">
      <alignment horizontal="center" vertical="center" wrapText="1"/>
    </xf>
    <xf numFmtId="0" fontId="26" fillId="0" borderId="1" xfId="78" applyFont="1" applyFill="1" applyBorder="1" applyAlignment="1">
      <alignment horizontal="center" vertical="center" wrapText="1"/>
    </xf>
    <xf numFmtId="0" fontId="26" fillId="0" borderId="11" xfId="81" applyFont="1" applyFill="1" applyBorder="1" applyAlignment="1">
      <alignment horizontal="left" vertical="center" wrapText="1"/>
    </xf>
    <xf numFmtId="0" fontId="26" fillId="0" borderId="4" xfId="78" applyFont="1" applyFill="1" applyBorder="1" applyAlignment="1">
      <alignment horizontal="left" vertical="center" wrapText="1"/>
    </xf>
    <xf numFmtId="0" fontId="23" fillId="0" borderId="2" xfId="78" applyFont="1" applyFill="1" applyBorder="1" applyAlignment="1">
      <alignment horizontal="center" vertical="center" wrapText="1"/>
    </xf>
    <xf numFmtId="0" fontId="23" fillId="0" borderId="6" xfId="78" applyFont="1" applyFill="1" applyBorder="1" applyAlignment="1">
      <alignment horizontal="center" vertical="center" wrapText="1"/>
    </xf>
    <xf numFmtId="0" fontId="24" fillId="0" borderId="0" xfId="3" applyFont="1" applyFill="1" applyAlignment="1">
      <alignment horizontal="left" vertical="center" wrapText="1"/>
    </xf>
    <xf numFmtId="0" fontId="23" fillId="0" borderId="1" xfId="81" applyFont="1" applyFill="1" applyBorder="1" applyAlignment="1">
      <alignment horizontal="center" vertical="center" wrapText="1"/>
    </xf>
    <xf numFmtId="0" fontId="49" fillId="0" borderId="1" xfId="3" applyFont="1" applyFill="1" applyBorder="1" applyAlignment="1">
      <alignment horizontal="center" vertical="center" wrapText="1"/>
    </xf>
    <xf numFmtId="0" fontId="23" fillId="0" borderId="4" xfId="81" applyFont="1" applyFill="1" applyBorder="1" applyAlignment="1">
      <alignment horizontal="left" vertical="center" wrapText="1"/>
    </xf>
    <xf numFmtId="0" fontId="33" fillId="0" borderId="0" xfId="81" applyFont="1" applyFill="1" applyBorder="1" applyAlignment="1">
      <alignment horizontal="left" vertical="center" wrapText="1"/>
    </xf>
    <xf numFmtId="0" fontId="23" fillId="0" borderId="0" xfId="81" applyFont="1" applyFill="1" applyBorder="1" applyAlignment="1">
      <alignment horizontal="left" vertical="center" wrapText="1"/>
    </xf>
    <xf numFmtId="0" fontId="23" fillId="0" borderId="2" xfId="81" applyFont="1" applyFill="1" applyBorder="1" applyAlignment="1">
      <alignment horizontal="center" vertical="center" wrapText="1"/>
    </xf>
    <xf numFmtId="0" fontId="23" fillId="0" borderId="6" xfId="81" applyFont="1" applyFill="1" applyBorder="1" applyAlignment="1">
      <alignment horizontal="center" vertical="center" wrapText="1"/>
    </xf>
    <xf numFmtId="0" fontId="23" fillId="0" borderId="7" xfId="81" applyFont="1" applyFill="1" applyBorder="1" applyAlignment="1">
      <alignment horizontal="center" vertical="center" wrapText="1"/>
    </xf>
    <xf numFmtId="165" fontId="24" fillId="0" borderId="0" xfId="9" applyFont="1" applyAlignment="1">
      <alignment horizontal="left" wrapText="1"/>
    </xf>
    <xf numFmtId="0" fontId="26" fillId="0" borderId="0" xfId="3" applyFont="1" applyFill="1" applyBorder="1" applyAlignment="1">
      <alignment horizontal="left" wrapText="1"/>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 xfId="91" applyFont="1" applyFill="1" applyBorder="1" applyAlignment="1">
      <alignment horizontal="center" vertical="center" wrapText="1"/>
    </xf>
    <xf numFmtId="0" fontId="26" fillId="0" borderId="1" xfId="95" applyFont="1" applyFill="1" applyBorder="1" applyAlignment="1">
      <alignment horizontal="center" vertical="center" wrapText="1"/>
    </xf>
    <xf numFmtId="0" fontId="26" fillId="0" borderId="4" xfId="91" applyFont="1" applyFill="1" applyBorder="1" applyAlignment="1">
      <alignment horizontal="left" vertical="center" wrapText="1"/>
    </xf>
    <xf numFmtId="0" fontId="29" fillId="0" borderId="0" xfId="91" applyFont="1" applyFill="1" applyBorder="1" applyAlignment="1">
      <alignment horizontal="left" vertical="top" wrapText="1"/>
    </xf>
    <xf numFmtId="0" fontId="23" fillId="0" borderId="2" xfId="91" applyFont="1" applyFill="1" applyBorder="1" applyAlignment="1">
      <alignment horizontal="center" vertical="center" wrapText="1"/>
    </xf>
    <xf numFmtId="0" fontId="23" fillId="0" borderId="6" xfId="91" applyFont="1" applyFill="1" applyBorder="1" applyAlignment="1">
      <alignment horizontal="center" vertical="center" wrapText="1"/>
    </xf>
    <xf numFmtId="0" fontId="34" fillId="0" borderId="0" xfId="91" applyFont="1" applyFill="1" applyBorder="1" applyAlignment="1">
      <alignment horizontal="left" vertical="center" wrapText="1"/>
    </xf>
    <xf numFmtId="0" fontId="29" fillId="0" borderId="1" xfId="91" applyFont="1" applyFill="1" applyBorder="1" applyAlignment="1">
      <alignment horizontal="center" vertical="center" wrapText="1"/>
    </xf>
    <xf numFmtId="0" fontId="26" fillId="0" borderId="2" xfId="91" applyFont="1" applyFill="1" applyBorder="1" applyAlignment="1">
      <alignment horizontal="center" vertical="center" wrapText="1"/>
    </xf>
    <xf numFmtId="0" fontId="26" fillId="0" borderId="6" xfId="91" applyFont="1" applyFill="1" applyBorder="1" applyAlignment="1">
      <alignment horizontal="center" vertical="center" wrapText="1"/>
    </xf>
    <xf numFmtId="0" fontId="26" fillId="0" borderId="7" xfId="91" applyFont="1" applyFill="1" applyBorder="1" applyAlignment="1">
      <alignment horizontal="center" vertical="center" wrapText="1"/>
    </xf>
    <xf numFmtId="0" fontId="26" fillId="0" borderId="3" xfId="95" applyFont="1" applyFill="1" applyBorder="1" applyAlignment="1">
      <alignment horizontal="center" vertical="center" wrapText="1"/>
    </xf>
    <xf numFmtId="0" fontId="26" fillId="0" borderId="4" xfId="95" applyFont="1" applyFill="1" applyBorder="1" applyAlignment="1">
      <alignment horizontal="center" vertical="center" wrapText="1"/>
    </xf>
    <xf numFmtId="0" fontId="26" fillId="0" borderId="5" xfId="95" applyFont="1" applyFill="1" applyBorder="1" applyAlignment="1">
      <alignment horizontal="center" vertical="center" wrapText="1"/>
    </xf>
    <xf numFmtId="0" fontId="26" fillId="0" borderId="0" xfId="91" applyFont="1" applyFill="1" applyBorder="1" applyAlignment="1">
      <alignment horizontal="left" vertical="center" wrapText="1"/>
    </xf>
    <xf numFmtId="0" fontId="30" fillId="0" borderId="0" xfId="91" applyFont="1" applyFill="1" applyBorder="1" applyAlignment="1">
      <alignment horizontal="left" vertical="center" wrapText="1"/>
    </xf>
    <xf numFmtId="0" fontId="24" fillId="0" borderId="0" xfId="91" applyFont="1" applyFill="1" applyAlignment="1">
      <alignment horizontal="left" wrapText="1"/>
    </xf>
    <xf numFmtId="0" fontId="23" fillId="0" borderId="1" xfId="91" applyFont="1" applyFill="1" applyBorder="1" applyAlignment="1">
      <alignment horizontal="center"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9" fillId="0" borderId="0" xfId="91" applyFont="1" applyFill="1" applyBorder="1" applyAlignment="1">
      <alignment horizontal="left" vertical="center" wrapText="1"/>
    </xf>
    <xf numFmtId="0" fontId="31" fillId="0" borderId="0" xfId="0" applyFont="1" applyFill="1" applyAlignment="1">
      <alignment horizontal="left" vertical="center" wrapText="1"/>
    </xf>
    <xf numFmtId="0" fontId="24" fillId="0" borderId="0" xfId="91" applyFont="1" applyFill="1" applyAlignment="1">
      <alignment horizontal="center"/>
    </xf>
    <xf numFmtId="0" fontId="25" fillId="0" borderId="0" xfId="91" applyFont="1" applyFill="1" applyAlignment="1">
      <alignment horizontal="center"/>
    </xf>
    <xf numFmtId="44" fontId="25" fillId="0" borderId="0" xfId="94" applyFont="1" applyFill="1" applyAlignment="1">
      <alignment horizontal="center"/>
    </xf>
    <xf numFmtId="0" fontId="28" fillId="0" borderId="0" xfId="91" applyFont="1" applyFill="1" applyAlignment="1">
      <alignment horizontal="center"/>
    </xf>
    <xf numFmtId="0" fontId="25" fillId="0" borderId="0" xfId="95" applyFont="1" applyFill="1" applyAlignment="1">
      <alignment horizontal="center"/>
    </xf>
    <xf numFmtId="0" fontId="26" fillId="0" borderId="0" xfId="91" applyFont="1" applyFill="1" applyAlignment="1">
      <alignment horizontal="left" wrapText="1"/>
    </xf>
    <xf numFmtId="0" fontId="23" fillId="0" borderId="0" xfId="92" applyFont="1" applyFill="1" applyAlignment="1">
      <alignment horizontal="right" vertical="center"/>
    </xf>
    <xf numFmtId="0" fontId="26" fillId="0" borderId="1" xfId="3" applyFont="1" applyFill="1" applyBorder="1" applyAlignment="1">
      <alignment horizontal="left" wrapText="1"/>
    </xf>
    <xf numFmtId="0" fontId="26" fillId="0" borderId="1" xfId="22" applyFont="1" applyFill="1" applyBorder="1" applyAlignment="1">
      <alignment horizontal="center" vertical="center" wrapText="1"/>
    </xf>
    <xf numFmtId="0" fontId="29" fillId="0" borderId="0" xfId="22" applyFont="1" applyFill="1" applyBorder="1" applyAlignment="1">
      <alignment horizontal="left" vertical="top" wrapText="1"/>
    </xf>
    <xf numFmtId="0" fontId="23" fillId="0" borderId="2" xfId="22" applyFont="1" applyFill="1" applyBorder="1" applyAlignment="1">
      <alignment horizontal="center" vertical="center" wrapText="1"/>
    </xf>
    <xf numFmtId="0" fontId="23" fillId="0" borderId="6" xfId="22" applyFont="1" applyFill="1" applyBorder="1" applyAlignment="1">
      <alignment horizontal="center" vertical="center" wrapText="1"/>
    </xf>
    <xf numFmtId="0" fontId="26" fillId="0" borderId="4" xfId="22" applyFont="1" applyFill="1" applyBorder="1" applyAlignment="1">
      <alignment horizontal="left" vertical="center" wrapText="1"/>
    </xf>
    <xf numFmtId="0" fontId="26" fillId="0" borderId="0" xfId="22" applyFont="1" applyFill="1" applyBorder="1" applyAlignment="1">
      <alignment horizontal="left" vertical="center" wrapText="1"/>
    </xf>
    <xf numFmtId="0" fontId="24" fillId="0" borderId="0" xfId="22" applyFont="1" applyFill="1" applyAlignment="1">
      <alignment horizontal="left" wrapText="1"/>
    </xf>
    <xf numFmtId="0" fontId="23" fillId="0" borderId="1" xfId="22" applyFont="1" applyFill="1" applyBorder="1" applyAlignment="1">
      <alignment horizontal="center" vertical="center" wrapText="1"/>
    </xf>
    <xf numFmtId="0" fontId="26" fillId="0" borderId="1" xfId="0" applyFont="1" applyFill="1" applyBorder="1" applyAlignment="1">
      <alignment horizontal="left" vertical="center" wrapText="1"/>
    </xf>
    <xf numFmtId="0" fontId="29" fillId="0" borderId="0" xfId="22" applyFont="1" applyFill="1" applyBorder="1" applyAlignment="1">
      <alignment horizontal="left" vertical="center" wrapText="1"/>
    </xf>
    <xf numFmtId="0" fontId="30" fillId="0" borderId="0" xfId="22" applyFont="1" applyFill="1" applyBorder="1" applyAlignment="1">
      <alignment horizontal="left" vertical="center" wrapText="1"/>
    </xf>
    <xf numFmtId="0" fontId="34" fillId="0" borderId="0" xfId="22" applyFont="1" applyFill="1" applyBorder="1" applyAlignment="1">
      <alignment horizontal="left" vertical="center" wrapText="1"/>
    </xf>
    <xf numFmtId="0" fontId="29" fillId="0" borderId="1" xfId="22" applyFont="1" applyFill="1" applyBorder="1" applyAlignment="1">
      <alignment horizontal="center" vertical="center" wrapText="1"/>
    </xf>
    <xf numFmtId="0" fontId="26" fillId="0" borderId="2" xfId="22" applyFont="1" applyFill="1" applyBorder="1" applyAlignment="1">
      <alignment horizontal="center" vertical="center" wrapText="1"/>
    </xf>
    <xf numFmtId="0" fontId="26" fillId="0" borderId="6" xfId="22" applyFont="1" applyFill="1" applyBorder="1" applyAlignment="1">
      <alignment horizontal="center" vertical="center" wrapText="1"/>
    </xf>
    <xf numFmtId="0" fontId="26" fillId="0" borderId="7" xfId="22" applyFont="1" applyFill="1" applyBorder="1" applyAlignment="1">
      <alignment horizontal="center" vertical="center" wrapText="1"/>
    </xf>
    <xf numFmtId="0" fontId="26" fillId="0" borderId="0" xfId="22" applyFont="1" applyFill="1" applyAlignment="1">
      <alignment horizontal="left" wrapText="1"/>
    </xf>
    <xf numFmtId="0" fontId="29" fillId="0" borderId="0" xfId="0" applyFont="1" applyFill="1" applyBorder="1" applyAlignment="1">
      <alignment horizontal="left" vertical="center" wrapText="1"/>
    </xf>
    <xf numFmtId="0" fontId="25" fillId="0" borderId="0" xfId="22" applyFont="1" applyFill="1" applyAlignment="1">
      <alignment horizontal="center"/>
    </xf>
    <xf numFmtId="44" fontId="25" fillId="0" borderId="0" xfId="23" applyFont="1" applyFill="1" applyAlignment="1">
      <alignment horizontal="center"/>
    </xf>
    <xf numFmtId="0" fontId="28" fillId="0" borderId="0" xfId="22" applyFont="1" applyFill="1" applyAlignment="1">
      <alignment horizontal="center"/>
    </xf>
    <xf numFmtId="0" fontId="25" fillId="0" borderId="0" xfId="1" applyFont="1" applyFill="1" applyAlignment="1">
      <alignment horizontal="center"/>
    </xf>
    <xf numFmtId="0" fontId="28" fillId="0" borderId="0" xfId="1" applyFont="1" applyFill="1" applyAlignment="1">
      <alignment horizontal="center"/>
    </xf>
    <xf numFmtId="0" fontId="26" fillId="0" borderId="0" xfId="1" applyFont="1" applyFill="1" applyBorder="1" applyAlignment="1">
      <alignment horizontal="left" vertical="center" wrapText="1"/>
    </xf>
    <xf numFmtId="0" fontId="24" fillId="0" borderId="0" xfId="1" applyFont="1" applyFill="1" applyAlignment="1">
      <alignment horizontal="left" wrapText="1"/>
    </xf>
    <xf numFmtId="44" fontId="25" fillId="0" borderId="0" xfId="2" applyFont="1" applyFill="1" applyAlignment="1">
      <alignment horizontal="center"/>
    </xf>
    <xf numFmtId="0" fontId="26" fillId="0" borderId="0" xfId="1" applyFont="1" applyFill="1" applyAlignment="1">
      <alignment horizontal="left" vertical="center" wrapText="1"/>
    </xf>
    <xf numFmtId="0" fontId="29" fillId="0" borderId="4" xfId="1" applyFont="1" applyFill="1" applyBorder="1" applyAlignment="1">
      <alignment horizontal="left" vertical="center" wrapText="1"/>
    </xf>
    <xf numFmtId="0" fontId="29" fillId="0" borderId="0" xfId="1" applyFont="1" applyFill="1" applyBorder="1" applyAlignment="1">
      <alignment horizontal="left" vertical="top" wrapText="1"/>
    </xf>
    <xf numFmtId="0" fontId="23" fillId="0" borderId="1"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9" fillId="0" borderId="0" xfId="1" applyFont="1" applyFill="1" applyBorder="1" applyAlignment="1">
      <alignment horizontal="left" vertical="center" wrapText="1"/>
    </xf>
    <xf numFmtId="0" fontId="26" fillId="0" borderId="0" xfId="1" applyFont="1" applyFill="1" applyAlignment="1">
      <alignment horizontal="left" wrapText="1"/>
    </xf>
    <xf numFmtId="0" fontId="29" fillId="0" borderId="1" xfId="1" applyFont="1" applyFill="1" applyBorder="1" applyAlignment="1">
      <alignment horizontal="center" vertical="center" wrapText="1"/>
    </xf>
    <xf numFmtId="0" fontId="26" fillId="0" borderId="2" xfId="1" applyFont="1" applyFill="1" applyBorder="1" applyAlignment="1">
      <alignment horizontal="center" vertical="center" wrapText="1"/>
    </xf>
    <xf numFmtId="0" fontId="26" fillId="0" borderId="6"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4" xfId="1" applyFont="1" applyFill="1" applyBorder="1" applyAlignment="1">
      <alignment horizontal="left" vertical="center" wrapText="1"/>
    </xf>
    <xf numFmtId="0" fontId="23" fillId="0" borderId="2" xfId="1" applyFont="1" applyFill="1" applyBorder="1" applyAlignment="1">
      <alignment horizontal="center" vertical="center" wrapText="1"/>
    </xf>
    <xf numFmtId="0" fontId="23" fillId="0" borderId="6" xfId="1" applyFont="1" applyFill="1" applyBorder="1" applyAlignment="1">
      <alignment horizontal="center" vertical="center" wrapText="1"/>
    </xf>
    <xf numFmtId="0" fontId="24" fillId="0" borderId="0" xfId="1" applyFont="1" applyFill="1" applyAlignment="1">
      <alignment horizontal="center"/>
    </xf>
    <xf numFmtId="0" fontId="26" fillId="0" borderId="1" xfId="97" applyFont="1" applyFill="1" applyBorder="1" applyAlignment="1">
      <alignment horizontal="center" vertical="center" wrapText="1"/>
    </xf>
    <xf numFmtId="0" fontId="29" fillId="0" borderId="0" xfId="97" applyFont="1" applyFill="1" applyBorder="1" applyAlignment="1">
      <alignment horizontal="left" vertical="center" wrapText="1"/>
    </xf>
    <xf numFmtId="0" fontId="26" fillId="0" borderId="4" xfId="97" applyFont="1" applyFill="1" applyBorder="1" applyAlignment="1">
      <alignment horizontal="left" vertical="center" wrapText="1"/>
    </xf>
    <xf numFmtId="0" fontId="24" fillId="0" borderId="0" xfId="100" applyFont="1" applyFill="1" applyAlignment="1">
      <alignment horizontal="left" wrapText="1"/>
    </xf>
    <xf numFmtId="0" fontId="23" fillId="0" borderId="2" xfId="97" applyFont="1" applyFill="1" applyBorder="1" applyAlignment="1">
      <alignment horizontal="center" vertical="center" wrapText="1"/>
    </xf>
    <xf numFmtId="0" fontId="23" fillId="0" borderId="6" xfId="97" applyFont="1" applyFill="1" applyBorder="1" applyAlignment="1">
      <alignment horizontal="center" vertical="center" wrapText="1"/>
    </xf>
    <xf numFmtId="0" fontId="29" fillId="0" borderId="4" xfId="97" applyFont="1" applyFill="1" applyBorder="1" applyAlignment="1">
      <alignment horizontal="left" vertical="center" wrapText="1"/>
    </xf>
    <xf numFmtId="0" fontId="30" fillId="0" borderId="0" xfId="97" applyFont="1" applyFill="1" applyBorder="1" applyAlignment="1">
      <alignment horizontal="left" vertical="center" wrapText="1"/>
    </xf>
    <xf numFmtId="0" fontId="29" fillId="0" borderId="1" xfId="97" applyFont="1" applyFill="1" applyBorder="1" applyAlignment="1">
      <alignment horizontal="center" vertical="center" wrapText="1"/>
    </xf>
    <xf numFmtId="0" fontId="26" fillId="0" borderId="2" xfId="97" applyFont="1" applyFill="1" applyBorder="1" applyAlignment="1">
      <alignment horizontal="center" vertical="center" wrapText="1"/>
    </xf>
    <xf numFmtId="0" fontId="26" fillId="0" borderId="6" xfId="97" applyFont="1" applyFill="1" applyBorder="1" applyAlignment="1">
      <alignment horizontal="center" vertical="center" wrapText="1"/>
    </xf>
    <xf numFmtId="0" fontId="26" fillId="0" borderId="7" xfId="97" applyFont="1" applyFill="1" applyBorder="1" applyAlignment="1">
      <alignment horizontal="center" vertical="center" wrapText="1"/>
    </xf>
    <xf numFmtId="0" fontId="29" fillId="0" borderId="0" xfId="97" applyFont="1" applyFill="1" applyAlignment="1">
      <alignment horizontal="left" vertical="center" wrapText="1"/>
    </xf>
    <xf numFmtId="0" fontId="26" fillId="0" borderId="0" xfId="97" applyFont="1" applyFill="1" applyAlignment="1">
      <alignment horizontal="left" vertical="center" wrapText="1"/>
    </xf>
    <xf numFmtId="0" fontId="25" fillId="0" borderId="0" xfId="97" applyFont="1" applyFill="1" applyAlignment="1">
      <alignment horizontal="center"/>
    </xf>
    <xf numFmtId="44" fontId="25" fillId="0" borderId="0" xfId="99" applyFont="1" applyFill="1" applyAlignment="1">
      <alignment horizontal="center"/>
    </xf>
    <xf numFmtId="0" fontId="28" fillId="0" borderId="0" xfId="97" applyFont="1" applyFill="1" applyAlignment="1">
      <alignment horizontal="center"/>
    </xf>
    <xf numFmtId="0" fontId="26" fillId="0" borderId="0" xfId="97" applyFont="1" applyFill="1" applyAlignment="1">
      <alignment horizontal="left" wrapText="1"/>
    </xf>
    <xf numFmtId="0" fontId="24" fillId="0" borderId="0" xfId="97" applyFont="1" applyFill="1" applyAlignment="1">
      <alignment horizontal="left" wrapText="1"/>
    </xf>
    <xf numFmtId="0" fontId="31" fillId="0" borderId="0" xfId="49" applyFont="1" applyBorder="1" applyAlignment="1">
      <alignment horizontal="left" vertical="center" wrapText="1"/>
    </xf>
    <xf numFmtId="0" fontId="26" fillId="0" borderId="0" xfId="97" applyFont="1" applyFill="1" applyBorder="1" applyAlignment="1">
      <alignment horizontal="center" vertical="center" wrapText="1"/>
    </xf>
    <xf numFmtId="0" fontId="26" fillId="0" borderId="8"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9" fillId="0" borderId="0" xfId="5" applyFont="1" applyFill="1" applyBorder="1" applyAlignment="1">
      <alignment horizontal="center" vertical="top" wrapText="1"/>
    </xf>
    <xf numFmtId="0" fontId="29" fillId="0" borderId="0" xfId="5" applyFont="1" applyFill="1" applyBorder="1" applyAlignment="1">
      <alignment horizontal="center" wrapText="1"/>
    </xf>
    <xf numFmtId="0" fontId="40" fillId="0" borderId="0" xfId="5" applyFont="1" applyFill="1" applyBorder="1" applyAlignment="1">
      <alignment horizontal="center"/>
    </xf>
    <xf numFmtId="0" fontId="29" fillId="0" borderId="0" xfId="3" applyFont="1" applyFill="1" applyBorder="1" applyAlignment="1">
      <alignment horizontal="center" wrapText="1"/>
    </xf>
    <xf numFmtId="0" fontId="29" fillId="0" borderId="0" xfId="5" applyFont="1" applyFill="1" applyBorder="1" applyAlignment="1">
      <alignment horizontal="center" vertical="center"/>
    </xf>
    <xf numFmtId="0" fontId="26" fillId="0" borderId="0" xfId="106" applyFont="1" applyFill="1" applyBorder="1" applyAlignment="1">
      <alignment horizontal="left" vertical="center" wrapText="1"/>
    </xf>
    <xf numFmtId="0" fontId="24" fillId="0" borderId="0" xfId="106" applyFont="1" applyFill="1" applyAlignment="1">
      <alignment horizontal="left" wrapText="1"/>
    </xf>
    <xf numFmtId="0" fontId="29" fillId="0" borderId="0" xfId="110" applyFont="1" applyFill="1" applyBorder="1" applyAlignment="1">
      <alignment horizontal="left" vertical="center" wrapText="1"/>
    </xf>
    <xf numFmtId="0" fontId="26" fillId="0" borderId="1" xfId="106"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9" fillId="0" borderId="4" xfId="111" applyFont="1" applyFill="1" applyBorder="1" applyAlignment="1">
      <alignment horizontal="left" vertical="center" wrapText="1"/>
    </xf>
    <xf numFmtId="0" fontId="29" fillId="0" borderId="1" xfId="106" applyFont="1" applyFill="1" applyBorder="1" applyAlignment="1">
      <alignment horizontal="center" vertical="center" wrapText="1"/>
    </xf>
    <xf numFmtId="0" fontId="26" fillId="0" borderId="2" xfId="106" applyFont="1" applyFill="1" applyBorder="1" applyAlignment="1">
      <alignment horizontal="center" vertical="center" wrapText="1"/>
    </xf>
    <xf numFmtId="0" fontId="26" fillId="0" borderId="6" xfId="106" applyFont="1" applyFill="1" applyBorder="1" applyAlignment="1">
      <alignment horizontal="center" vertical="center" wrapText="1"/>
    </xf>
    <xf numFmtId="0" fontId="26" fillId="0" borderId="7" xfId="106" applyFont="1" applyFill="1" applyBorder="1" applyAlignment="1">
      <alignment horizontal="center" vertical="center" wrapText="1"/>
    </xf>
    <xf numFmtId="0" fontId="29" fillId="0" borderId="0" xfId="106" applyFont="1" applyFill="1" applyBorder="1" applyAlignment="1">
      <alignment horizontal="left" vertical="center" wrapText="1"/>
    </xf>
    <xf numFmtId="0" fontId="26" fillId="0" borderId="0" xfId="110" applyFont="1" applyFill="1" applyAlignment="1">
      <alignment horizontal="left" wrapText="1"/>
    </xf>
    <xf numFmtId="0" fontId="24" fillId="0" borderId="1" xfId="0" applyFont="1" applyFill="1" applyBorder="1" applyAlignment="1">
      <alignment horizontal="center" vertical="center" wrapText="1"/>
    </xf>
    <xf numFmtId="0" fontId="25" fillId="0" borderId="0" xfId="108" applyFont="1" applyFill="1" applyAlignment="1">
      <alignment horizontal="center"/>
    </xf>
    <xf numFmtId="0" fontId="23" fillId="0" borderId="0" xfId="102" applyFont="1" applyFill="1" applyAlignment="1">
      <alignment horizontal="right" vertical="center"/>
    </xf>
    <xf numFmtId="0" fontId="24" fillId="0" borderId="0" xfId="101" applyFont="1" applyFill="1" applyAlignment="1">
      <alignment horizontal="center"/>
    </xf>
    <xf numFmtId="0" fontId="25" fillId="0" borderId="0" xfId="106" applyFont="1" applyFill="1" applyAlignment="1">
      <alignment horizontal="center"/>
    </xf>
    <xf numFmtId="44" fontId="25" fillId="0" borderId="0" xfId="107" applyFont="1" applyFill="1" applyAlignment="1">
      <alignment horizontal="center"/>
    </xf>
    <xf numFmtId="0" fontId="28" fillId="0" borderId="0" xfId="106" applyFont="1" applyFill="1" applyAlignment="1">
      <alignment horizontal="center"/>
    </xf>
    <xf numFmtId="0" fontId="26" fillId="0" borderId="0" xfId="3" applyFont="1" applyAlignment="1">
      <alignment horizontal="left" vertical="center" wrapText="1"/>
    </xf>
    <xf numFmtId="0" fontId="47" fillId="0" borderId="0" xfId="40" applyFont="1" applyAlignment="1">
      <alignment horizontal="justify" vertical="center" wrapText="1"/>
    </xf>
    <xf numFmtId="0" fontId="48" fillId="0" borderId="0" xfId="40" applyFont="1" applyAlignment="1">
      <alignment vertical="center" wrapText="1"/>
    </xf>
    <xf numFmtId="0" fontId="29" fillId="0" borderId="0" xfId="40" applyFont="1" applyFill="1" applyBorder="1" applyAlignment="1">
      <alignment horizontal="left" vertical="center" wrapText="1"/>
    </xf>
    <xf numFmtId="0" fontId="24" fillId="0" borderId="1" xfId="40" applyFont="1" applyBorder="1" applyAlignment="1">
      <alignment horizontal="center" vertical="center" wrapText="1"/>
    </xf>
    <xf numFmtId="0" fontId="26" fillId="2" borderId="2" xfId="40" applyFont="1" applyFill="1" applyBorder="1" applyAlignment="1">
      <alignment horizontal="center" vertical="center" wrapText="1"/>
    </xf>
    <xf numFmtId="0" fontId="26" fillId="2" borderId="6" xfId="40" applyFont="1" applyFill="1" applyBorder="1" applyAlignment="1">
      <alignment horizontal="center" vertical="center" wrapText="1"/>
    </xf>
    <xf numFmtId="0" fontId="26" fillId="2" borderId="1" xfId="40" applyFont="1" applyFill="1" applyBorder="1" applyAlignment="1">
      <alignment horizontal="center" vertical="center" wrapText="1"/>
    </xf>
    <xf numFmtId="0" fontId="9" fillId="0" borderId="0" xfId="40" applyAlignment="1">
      <alignment horizontal="center" wrapText="1"/>
    </xf>
    <xf numFmtId="0" fontId="28" fillId="2" borderId="0" xfId="40" applyFont="1" applyFill="1" applyAlignment="1">
      <alignment horizontal="center"/>
    </xf>
    <xf numFmtId="0" fontId="26" fillId="2" borderId="0" xfId="40" applyFont="1" applyFill="1" applyBorder="1" applyAlignment="1">
      <alignment horizontal="left" vertical="center" wrapText="1"/>
    </xf>
    <xf numFmtId="0" fontId="26" fillId="0" borderId="0" xfId="40" applyFont="1" applyAlignment="1">
      <alignment horizontal="left" wrapText="1"/>
    </xf>
    <xf numFmtId="165" fontId="24" fillId="0" borderId="0" xfId="43" applyFont="1" applyAlignment="1">
      <alignment horizontal="left" wrapText="1"/>
    </xf>
  </cellXfs>
  <cellStyles count="134">
    <cellStyle name="Денежный 2" xfId="2"/>
    <cellStyle name="Денежный 2 2" xfId="6"/>
    <cellStyle name="Денежный 2 2 2" xfId="14"/>
    <cellStyle name="Денежный 2 2 2 2" xfId="18"/>
    <cellStyle name="Денежный 2 2 2 2 2" xfId="112"/>
    <cellStyle name="Денежный 2 2 2 3" xfId="28"/>
    <cellStyle name="Денежный 2 2 2 3 2" xfId="35"/>
    <cellStyle name="Денежный 2 2 2 3 2 2" xfId="76"/>
    <cellStyle name="Денежный 2 2 2 3 3" xfId="113"/>
    <cellStyle name="Денежный 2 2 2 4" xfId="47"/>
    <cellStyle name="Денежный 2 2 2 4 2" xfId="114"/>
    <cellStyle name="Денежный 2 2 2 5" xfId="62"/>
    <cellStyle name="Денежный 2 2 3" xfId="115"/>
    <cellStyle name="Денежный 2 3" xfId="10"/>
    <cellStyle name="Денежный 2 4" xfId="12"/>
    <cellStyle name="Денежный 2 4 2" xfId="25"/>
    <cellStyle name="Денежный 2 4 2 2" xfId="50"/>
    <cellStyle name="Денежный 2 4 2 3" xfId="84"/>
    <cellStyle name="Денежный 2 4 2 4" xfId="94"/>
    <cellStyle name="Денежный 2 4 3" xfId="116"/>
    <cellStyle name="Денежный 2 5" xfId="23"/>
    <cellStyle name="Денежный 2 5 2" xfId="90"/>
    <cellStyle name="Денежный 2 5 3" xfId="107"/>
    <cellStyle name="Денежный 2 6" xfId="30"/>
    <cellStyle name="Денежный 2 6 2" xfId="79"/>
    <cellStyle name="Денежный 2 7" xfId="38"/>
    <cellStyle name="Денежный 2 7 2" xfId="51"/>
    <cellStyle name="Денежный 2 7 2 2" xfId="71"/>
    <cellStyle name="Денежный 2 7 3" xfId="87"/>
    <cellStyle name="Денежный 2 7 4" xfId="99"/>
    <cellStyle name="Денежный 2 8" xfId="117"/>
    <cellStyle name="Денежный 3" xfId="20"/>
    <cellStyle name="Денежный 3 2" xfId="42"/>
    <cellStyle name="Денежный 3 2 2" xfId="118"/>
    <cellStyle name="Денежный 3 3" xfId="119"/>
    <cellStyle name="КАНДАГАЧ тел3-33-96" xfId="7"/>
    <cellStyle name="Обычный" xfId="0" builtinId="0"/>
    <cellStyle name="Обычный 2" xfId="5"/>
    <cellStyle name="Обычный 2 2" xfId="3"/>
    <cellStyle name="Обычный 2 3" xfId="16"/>
    <cellStyle name="Обычный 2 4" xfId="27"/>
    <cellStyle name="Обычный 2 4 2" xfId="120"/>
    <cellStyle name="Обычный 2 5" xfId="121"/>
    <cellStyle name="Обычный 2_010 по напавлениям" xfId="8"/>
    <cellStyle name="Обычный 3" xfId="1"/>
    <cellStyle name="Обычный 3 10" xfId="101"/>
    <cellStyle name="Обычный 3 2" xfId="11"/>
    <cellStyle name="Обычный 3 2 2" xfId="24"/>
    <cellStyle name="Обычный 3 2 2 2" xfId="34"/>
    <cellStyle name="Обычный 3 2 2 2 2" xfId="122"/>
    <cellStyle name="Обычный 3 2 2 3" xfId="52"/>
    <cellStyle name="Обычный 3 2 2 3 2" xfId="64"/>
    <cellStyle name="Обычный 3 2 2 3 3" xfId="66"/>
    <cellStyle name="Обычный 3 2 2 4" xfId="83"/>
    <cellStyle name="Обычный 3 2 2 5" xfId="91"/>
    <cellStyle name="Обычный 3 2 3" xfId="39"/>
    <cellStyle name="Обычный 3 2 3 2" xfId="53"/>
    <cellStyle name="Обычный 3 2 3 2 2" xfId="73"/>
    <cellStyle name="Обычный 3 2 3 3" xfId="88"/>
    <cellStyle name="Обычный 3 2 3 4" xfId="100"/>
    <cellStyle name="Обычный 3 2 4" xfId="123"/>
    <cellStyle name="Обычный 3 3" xfId="15"/>
    <cellStyle name="Обычный 3 3 2" xfId="17"/>
    <cellStyle name="Обычный 3 3 2 2" xfId="32"/>
    <cellStyle name="Обычный 3 3 2 2 2" xfId="82"/>
    <cellStyle name="Обычный 3 3 2 3" xfId="124"/>
    <cellStyle name="Обычный 3 3 3" xfId="26"/>
    <cellStyle name="Обычный 3 3 3 2" xfId="33"/>
    <cellStyle name="Обычный 3 3 3 2 2" xfId="65"/>
    <cellStyle name="Обычный 3 3 3 2 3" xfId="74"/>
    <cellStyle name="Обычный 3 3 3 2 4" xfId="92"/>
    <cellStyle name="Обычный 3 3 3 2 5" xfId="102"/>
    <cellStyle name="Обычный 3 3 3 3" xfId="54"/>
    <cellStyle name="Обычный 3 3 4" xfId="31"/>
    <cellStyle name="Обычный 3 3 4 2" xfId="81"/>
    <cellStyle name="Обычный 3 3 5" xfId="125"/>
    <cellStyle name="Обычный 3 4" xfId="22"/>
    <cellStyle name="Обычный 3 4 2" xfId="89"/>
    <cellStyle name="Обычный 3 4 2 2" xfId="111"/>
    <cellStyle name="Обычный 3 4 3" xfId="106"/>
    <cellStyle name="Обычный 3 5" xfId="29"/>
    <cellStyle name="Обычный 3 5 2" xfId="44"/>
    <cellStyle name="Обычный 3 5 2 2" xfId="80"/>
    <cellStyle name="Обычный 3 5 3" xfId="55"/>
    <cellStyle name="Обычный 3 5 3 2" xfId="67"/>
    <cellStyle name="Обычный 3 5 4" xfId="78"/>
    <cellStyle name="Обычный 3 5 5" xfId="95"/>
    <cellStyle name="Обычный 3 5 6" xfId="108"/>
    <cellStyle name="Обычный 3 6" xfId="37"/>
    <cellStyle name="Обычный 3 6 2" xfId="56"/>
    <cellStyle name="Обычный 3 6 2 2" xfId="68"/>
    <cellStyle name="Обычный 3 6 3" xfId="85"/>
    <cellStyle name="Обычный 3 6 4" xfId="97"/>
    <cellStyle name="Обычный 3 6 4 2" xfId="110"/>
    <cellStyle name="Обычный 3 6 5" xfId="103"/>
    <cellStyle name="Обычный 3 7" xfId="41"/>
    <cellStyle name="Обычный 3 7 2" xfId="126"/>
    <cellStyle name="Обычный 3 8" xfId="46"/>
    <cellStyle name="Обычный 3 8 2" xfId="127"/>
    <cellStyle name="Обычный 3 9" xfId="61"/>
    <cellStyle name="Обычный 4" xfId="13"/>
    <cellStyle name="Обычный 4 2" xfId="36"/>
    <cellStyle name="Обычный 4 2 2" xfId="57"/>
    <cellStyle name="Обычный 4 2 2 2" xfId="70"/>
    <cellStyle name="Обычный 4 2 3" xfId="86"/>
    <cellStyle name="Обычный 4 2 4" xfId="98"/>
    <cellStyle name="Обычный 4 2 5" xfId="105"/>
    <cellStyle name="Обычный 4 3" xfId="45"/>
    <cellStyle name="Обычный 4 3 2" xfId="128"/>
    <cellStyle name="Обычный 4 4" xfId="58"/>
    <cellStyle name="Обычный 4 4 2" xfId="69"/>
    <cellStyle name="Обычный 4 5" xfId="60"/>
    <cellStyle name="Обычный 4 6" xfId="75"/>
    <cellStyle name="Обычный 4 7" xfId="93"/>
    <cellStyle name="Обычный 4 8" xfId="104"/>
    <cellStyle name="Обычный 5" xfId="4"/>
    <cellStyle name="Обычный 5 2" xfId="129"/>
    <cellStyle name="Обычный 6" xfId="19"/>
    <cellStyle name="Обычный 6 2" xfId="40"/>
    <cellStyle name="Обычный 6 2 2" xfId="48"/>
    <cellStyle name="Обычный 6 2 2 2" xfId="130"/>
    <cellStyle name="Обычный 6 2 3" xfId="59"/>
    <cellStyle name="Обычный 6 2 3 2" xfId="72"/>
    <cellStyle name="Обычный 6 2 4" xfId="63"/>
    <cellStyle name="Обычный 6 2 5" xfId="77"/>
    <cellStyle name="Обычный 6 2 6" xfId="96"/>
    <cellStyle name="Обычный 6 2 7" xfId="109"/>
    <cellStyle name="Обычный 6 3" xfId="131"/>
    <cellStyle name="Обычный 7" xfId="49"/>
    <cellStyle name="Финансовый 2" xfId="9"/>
    <cellStyle name="Финансовый 3" xfId="21"/>
    <cellStyle name="Финансовый 3 2" xfId="43"/>
    <cellStyle name="Финансовый 3 2 2" xfId="132"/>
    <cellStyle name="Финансовый 3 3" xfId="1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jl:31665116.10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jl:31665116.10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jl:31665116.100"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jl:31665116.1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jl:31665116.10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jl:31665116.10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jl:31665116.100"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jl:31665116.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2"/>
  <sheetViews>
    <sheetView zoomScale="60" zoomScaleNormal="60" workbookViewId="0">
      <selection activeCell="D1" sqref="D1:G9"/>
    </sheetView>
  </sheetViews>
  <sheetFormatPr defaultColWidth="9.109375" defaultRowHeight="15.6" x14ac:dyDescent="0.3"/>
  <cols>
    <col min="1" max="1" width="49.5546875" style="322" customWidth="1"/>
    <col min="2" max="2" width="13.33203125" style="322" customWidth="1"/>
    <col min="3" max="6" width="14.6640625" style="322" customWidth="1"/>
    <col min="7" max="7" width="12.6640625" style="322" customWidth="1"/>
    <col min="8" max="16384" width="9.109375" style="322"/>
  </cols>
  <sheetData>
    <row r="1" spans="3:7" x14ac:dyDescent="0.3">
      <c r="D1" s="359"/>
      <c r="E1" s="359"/>
      <c r="F1" s="699" t="s">
        <v>141</v>
      </c>
      <c r="G1" s="699"/>
    </row>
    <row r="2" spans="3:7" x14ac:dyDescent="0.3">
      <c r="D2" s="699" t="s">
        <v>281</v>
      </c>
      <c r="E2" s="699"/>
      <c r="F2" s="699"/>
      <c r="G2" s="699"/>
    </row>
    <row r="3" spans="3:7" x14ac:dyDescent="0.3">
      <c r="D3" s="699" t="s">
        <v>142</v>
      </c>
      <c r="E3" s="699"/>
      <c r="F3" s="699"/>
      <c r="G3" s="699"/>
    </row>
    <row r="4" spans="3:7" x14ac:dyDescent="0.3">
      <c r="D4" s="699" t="s">
        <v>143</v>
      </c>
      <c r="E4" s="699"/>
      <c r="F4" s="699"/>
      <c r="G4" s="699"/>
    </row>
    <row r="5" spans="3:7" ht="30" customHeight="1" x14ac:dyDescent="0.3">
      <c r="C5" s="323"/>
      <c r="D5" s="323"/>
      <c r="E5" s="323"/>
    </row>
    <row r="6" spans="3:7" x14ac:dyDescent="0.3">
      <c r="D6" s="709" t="s">
        <v>121</v>
      </c>
      <c r="E6" s="709"/>
      <c r="F6" s="709"/>
      <c r="G6" s="709"/>
    </row>
    <row r="7" spans="3:7" ht="28.2" customHeight="1" x14ac:dyDescent="0.3">
      <c r="C7" s="684"/>
      <c r="D7" s="710" t="s">
        <v>282</v>
      </c>
      <c r="E7" s="710"/>
      <c r="F7" s="710"/>
      <c r="G7" s="710"/>
    </row>
    <row r="8" spans="3:7" x14ac:dyDescent="0.3">
      <c r="D8" s="710" t="s">
        <v>122</v>
      </c>
      <c r="E8" s="710"/>
      <c r="F8" s="710"/>
      <c r="G8" s="710"/>
    </row>
    <row r="9" spans="3:7" x14ac:dyDescent="0.3">
      <c r="C9" s="323"/>
      <c r="D9" s="709" t="s">
        <v>123</v>
      </c>
      <c r="E9" s="709"/>
      <c r="F9" s="709"/>
      <c r="G9" s="709"/>
    </row>
    <row r="10" spans="3:7" hidden="1" x14ac:dyDescent="0.3">
      <c r="C10" s="700" t="s">
        <v>240</v>
      </c>
      <c r="D10" s="700"/>
      <c r="E10" s="700"/>
      <c r="F10" s="700"/>
      <c r="G10" s="700"/>
    </row>
    <row r="11" spans="3:7" ht="30" hidden="1" customHeight="1" x14ac:dyDescent="0.3">
      <c r="C11" s="712" t="s">
        <v>70</v>
      </c>
      <c r="D11" s="712"/>
      <c r="E11" s="712"/>
      <c r="F11" s="712"/>
      <c r="G11" s="712"/>
    </row>
    <row r="12" spans="3:7" hidden="1" x14ac:dyDescent="0.3">
      <c r="C12" s="323"/>
      <c r="D12" s="700" t="s">
        <v>241</v>
      </c>
      <c r="E12" s="700"/>
      <c r="F12" s="700"/>
      <c r="G12" s="700"/>
    </row>
    <row r="13" spans="3:7" hidden="1" x14ac:dyDescent="0.3">
      <c r="D13" s="711" t="s">
        <v>71</v>
      </c>
      <c r="E13" s="711"/>
      <c r="F13" s="711"/>
      <c r="G13" s="711"/>
    </row>
    <row r="14" spans="3:7" hidden="1" x14ac:dyDescent="0.3">
      <c r="D14" s="700" t="s">
        <v>242</v>
      </c>
      <c r="E14" s="700"/>
      <c r="F14" s="700"/>
      <c r="G14" s="700"/>
    </row>
    <row r="15" spans="3:7" ht="30" hidden="1" customHeight="1" x14ac:dyDescent="0.3">
      <c r="D15" s="700" t="s">
        <v>243</v>
      </c>
      <c r="E15" s="700"/>
      <c r="F15" s="700"/>
      <c r="G15" s="700"/>
    </row>
    <row r="17" spans="1:7" ht="17.399999999999999" x14ac:dyDescent="0.3">
      <c r="A17" s="701" t="s">
        <v>0</v>
      </c>
      <c r="B17" s="701"/>
      <c r="C17" s="701"/>
      <c r="D17" s="701"/>
      <c r="E17" s="701"/>
      <c r="F17" s="701"/>
      <c r="G17" s="701"/>
    </row>
    <row r="18" spans="1:7" ht="18.75" customHeight="1" x14ac:dyDescent="0.3">
      <c r="A18" s="702" t="s">
        <v>46</v>
      </c>
      <c r="B18" s="702"/>
      <c r="C18" s="702"/>
      <c r="D18" s="702"/>
      <c r="E18" s="702"/>
      <c r="F18" s="702"/>
      <c r="G18" s="702"/>
    </row>
    <row r="19" spans="1:7" ht="20.100000000000001" customHeight="1" x14ac:dyDescent="0.3">
      <c r="A19" s="703" t="s">
        <v>244</v>
      </c>
      <c r="B19" s="703"/>
      <c r="C19" s="703"/>
      <c r="D19" s="703"/>
      <c r="E19" s="703"/>
      <c r="F19" s="703"/>
      <c r="G19" s="703"/>
    </row>
    <row r="20" spans="1:7" ht="17.399999999999999" x14ac:dyDescent="0.3">
      <c r="A20" s="701" t="s">
        <v>298</v>
      </c>
      <c r="B20" s="701"/>
      <c r="C20" s="701"/>
      <c r="D20" s="701"/>
      <c r="E20" s="701"/>
      <c r="F20" s="701"/>
      <c r="G20" s="701"/>
    </row>
    <row r="22" spans="1:7" ht="31.5" customHeight="1" x14ac:dyDescent="0.3">
      <c r="A22" s="704" t="s">
        <v>245</v>
      </c>
      <c r="B22" s="704"/>
      <c r="C22" s="704"/>
      <c r="D22" s="704"/>
      <c r="E22" s="704"/>
      <c r="F22" s="704"/>
      <c r="G22" s="704"/>
    </row>
    <row r="23" spans="1:7" ht="35.25" customHeight="1" x14ac:dyDescent="0.3">
      <c r="A23" s="705" t="s">
        <v>299</v>
      </c>
      <c r="B23" s="705"/>
      <c r="C23" s="705"/>
      <c r="D23" s="705"/>
      <c r="E23" s="705"/>
      <c r="F23" s="705"/>
      <c r="G23" s="705"/>
    </row>
    <row r="24" spans="1:7" ht="409.5" customHeight="1" x14ac:dyDescent="0.3">
      <c r="A24" s="706" t="s">
        <v>309</v>
      </c>
      <c r="B24" s="706"/>
      <c r="C24" s="706"/>
      <c r="D24" s="706"/>
      <c r="E24" s="706"/>
      <c r="F24" s="706"/>
      <c r="G24" s="706"/>
    </row>
    <row r="25" spans="1:7" x14ac:dyDescent="0.3">
      <c r="A25" s="706"/>
      <c r="B25" s="706"/>
      <c r="C25" s="706"/>
      <c r="D25" s="706"/>
      <c r="E25" s="706"/>
      <c r="F25" s="706"/>
      <c r="G25" s="706"/>
    </row>
    <row r="26" spans="1:7" ht="33" customHeight="1" x14ac:dyDescent="0.3">
      <c r="A26" s="707"/>
      <c r="B26" s="707"/>
      <c r="C26" s="707"/>
      <c r="D26" s="707"/>
      <c r="E26" s="707"/>
      <c r="F26" s="707"/>
      <c r="G26" s="707"/>
    </row>
    <row r="27" spans="1:7" x14ac:dyDescent="0.3">
      <c r="A27" s="708" t="s">
        <v>246</v>
      </c>
      <c r="B27" s="708"/>
      <c r="C27" s="708"/>
      <c r="D27" s="708"/>
      <c r="E27" s="708"/>
      <c r="F27" s="708"/>
      <c r="G27" s="708"/>
    </row>
    <row r="28" spans="1:7" x14ac:dyDescent="0.3">
      <c r="A28" s="688" t="s">
        <v>247</v>
      </c>
      <c r="B28" s="688"/>
      <c r="C28" s="688"/>
      <c r="D28" s="688"/>
      <c r="E28" s="688"/>
      <c r="F28" s="688"/>
      <c r="G28" s="688"/>
    </row>
    <row r="29" spans="1:7" ht="31.5" customHeight="1" x14ac:dyDescent="0.3">
      <c r="A29" s="696" t="s">
        <v>248</v>
      </c>
      <c r="B29" s="696"/>
      <c r="C29" s="696"/>
      <c r="D29" s="696"/>
      <c r="E29" s="696"/>
      <c r="F29" s="696"/>
      <c r="G29" s="696"/>
    </row>
    <row r="30" spans="1:7" x14ac:dyDescent="0.3">
      <c r="A30" s="688" t="s">
        <v>249</v>
      </c>
      <c r="B30" s="688"/>
      <c r="C30" s="688"/>
      <c r="D30" s="688"/>
      <c r="E30" s="688"/>
      <c r="F30" s="688"/>
      <c r="G30" s="688"/>
    </row>
    <row r="31" spans="1:7" x14ac:dyDescent="0.3">
      <c r="A31" s="688" t="s">
        <v>250</v>
      </c>
      <c r="B31" s="688"/>
      <c r="C31" s="688"/>
      <c r="D31" s="688"/>
      <c r="E31" s="688"/>
      <c r="F31" s="688"/>
      <c r="G31" s="688"/>
    </row>
    <row r="32" spans="1:7" ht="63" customHeight="1" x14ac:dyDescent="0.3">
      <c r="A32" s="689" t="s">
        <v>251</v>
      </c>
      <c r="B32" s="689"/>
      <c r="C32" s="689"/>
      <c r="D32" s="689"/>
      <c r="E32" s="689"/>
      <c r="F32" s="689"/>
      <c r="G32" s="689"/>
    </row>
    <row r="33" spans="1:10" ht="27.6" customHeight="1" x14ac:dyDescent="0.3">
      <c r="A33" s="697" t="s">
        <v>252</v>
      </c>
      <c r="B33" s="697"/>
      <c r="C33" s="697"/>
      <c r="D33" s="697"/>
      <c r="E33" s="697"/>
      <c r="F33" s="697"/>
      <c r="G33" s="697"/>
    </row>
    <row r="34" spans="1:10" ht="71.400000000000006" customHeight="1" x14ac:dyDescent="0.3">
      <c r="A34" s="697" t="s">
        <v>253</v>
      </c>
      <c r="B34" s="697"/>
      <c r="C34" s="697"/>
      <c r="D34" s="697"/>
      <c r="E34" s="697"/>
      <c r="F34" s="697"/>
      <c r="G34" s="697"/>
    </row>
    <row r="35" spans="1:10" ht="21.6" customHeight="1" x14ac:dyDescent="0.3">
      <c r="A35" s="698" t="s">
        <v>3</v>
      </c>
      <c r="B35" s="698"/>
      <c r="C35" s="698"/>
      <c r="D35" s="698"/>
      <c r="E35" s="698"/>
      <c r="F35" s="698"/>
      <c r="G35" s="698"/>
    </row>
    <row r="36" spans="1:10" ht="31.2" x14ac:dyDescent="0.3">
      <c r="A36" s="686" t="s">
        <v>4</v>
      </c>
      <c r="B36" s="686" t="s">
        <v>5</v>
      </c>
      <c r="C36" s="324" t="s">
        <v>254</v>
      </c>
      <c r="D36" s="324" t="s">
        <v>255</v>
      </c>
      <c r="E36" s="686" t="s">
        <v>37</v>
      </c>
      <c r="F36" s="686"/>
      <c r="G36" s="686"/>
    </row>
    <row r="37" spans="1:10" x14ac:dyDescent="0.3">
      <c r="A37" s="686"/>
      <c r="B37" s="686"/>
      <c r="C37" s="597">
        <v>2018</v>
      </c>
      <c r="D37" s="597">
        <v>2019</v>
      </c>
      <c r="E37" s="597">
        <v>2020</v>
      </c>
      <c r="F37" s="597">
        <v>2021</v>
      </c>
      <c r="G37" s="325">
        <v>2021</v>
      </c>
    </row>
    <row r="38" spans="1:10" ht="25.2" customHeight="1" thickBot="1" x14ac:dyDescent="0.35">
      <c r="A38" s="326">
        <v>253001015</v>
      </c>
      <c r="B38" s="324" t="s">
        <v>57</v>
      </c>
      <c r="C38" s="327">
        <v>144719</v>
      </c>
      <c r="D38" s="344">
        <f>139582+8789+4800</f>
        <v>153171</v>
      </c>
      <c r="E38" s="327">
        <v>162436</v>
      </c>
      <c r="F38" s="327">
        <v>165001</v>
      </c>
      <c r="G38" s="327">
        <v>168222</v>
      </c>
    </row>
    <row r="39" spans="1:10" x14ac:dyDescent="0.3">
      <c r="A39" s="326">
        <v>253001011</v>
      </c>
      <c r="B39" s="324" t="s">
        <v>57</v>
      </c>
      <c r="C39" s="328">
        <v>0</v>
      </c>
      <c r="D39" s="48">
        <f>1676+11901-750</f>
        <v>12827</v>
      </c>
      <c r="E39" s="328">
        <v>0</v>
      </c>
      <c r="F39" s="328">
        <v>0</v>
      </c>
      <c r="G39" s="328">
        <v>0</v>
      </c>
    </row>
    <row r="40" spans="1:10" ht="31.2" x14ac:dyDescent="0.3">
      <c r="A40" s="329" t="s">
        <v>16</v>
      </c>
      <c r="B40" s="325" t="s">
        <v>57</v>
      </c>
      <c r="C40" s="105">
        <f>SUM(C38:C39)</f>
        <v>144719</v>
      </c>
      <c r="D40" s="105">
        <f>SUM(D38:D39)</f>
        <v>165998</v>
      </c>
      <c r="E40" s="105">
        <f>SUM(E38:E39)</f>
        <v>162436</v>
      </c>
      <c r="F40" s="105">
        <f>SUM(F38:F39)</f>
        <v>165001</v>
      </c>
      <c r="G40" s="105">
        <f>SUM(G38:G39)</f>
        <v>168222</v>
      </c>
    </row>
    <row r="42" spans="1:10" ht="15.75" customHeight="1" x14ac:dyDescent="0.3">
      <c r="A42" s="689" t="s">
        <v>256</v>
      </c>
      <c r="B42" s="689"/>
      <c r="C42" s="689"/>
      <c r="D42" s="689"/>
      <c r="E42" s="689"/>
      <c r="F42" s="689"/>
      <c r="G42" s="689"/>
    </row>
    <row r="43" spans="1:10" ht="22.95" customHeight="1" x14ac:dyDescent="0.3">
      <c r="A43" s="690" t="s">
        <v>257</v>
      </c>
      <c r="B43" s="690"/>
      <c r="C43" s="690"/>
      <c r="D43" s="690"/>
      <c r="E43" s="690"/>
      <c r="F43" s="690"/>
      <c r="G43" s="690"/>
    </row>
    <row r="44" spans="1:10" ht="37.950000000000003" customHeight="1" x14ac:dyDescent="0.3">
      <c r="A44" s="696" t="s">
        <v>248</v>
      </c>
      <c r="B44" s="696"/>
      <c r="C44" s="696"/>
      <c r="D44" s="696"/>
      <c r="E44" s="696"/>
      <c r="F44" s="696"/>
      <c r="G44" s="696"/>
    </row>
    <row r="45" spans="1:10" x14ac:dyDescent="0.3">
      <c r="A45" s="688" t="s">
        <v>258</v>
      </c>
      <c r="B45" s="688"/>
      <c r="C45" s="688"/>
      <c r="D45" s="688"/>
      <c r="E45" s="688"/>
      <c r="F45" s="688"/>
      <c r="G45" s="688"/>
    </row>
    <row r="46" spans="1:10" ht="44.25" customHeight="1" x14ac:dyDescent="0.3">
      <c r="A46" s="691" t="s">
        <v>259</v>
      </c>
      <c r="B46" s="691"/>
      <c r="C46" s="691"/>
      <c r="D46" s="691"/>
      <c r="E46" s="691"/>
      <c r="F46" s="691"/>
      <c r="G46" s="691"/>
      <c r="H46" s="149"/>
      <c r="I46" s="149"/>
      <c r="J46" s="149"/>
    </row>
    <row r="47" spans="1:10" ht="18" customHeight="1" x14ac:dyDescent="0.3">
      <c r="A47" s="330"/>
      <c r="B47" s="330"/>
      <c r="C47" s="330"/>
      <c r="D47" s="330"/>
      <c r="E47" s="330"/>
      <c r="F47" s="330"/>
      <c r="G47" s="330"/>
    </row>
    <row r="48" spans="1:10" ht="21.6" customHeight="1" x14ac:dyDescent="0.3">
      <c r="A48" s="692" t="s">
        <v>19</v>
      </c>
      <c r="B48" s="687" t="s">
        <v>5</v>
      </c>
      <c r="C48" s="687" t="s">
        <v>300</v>
      </c>
      <c r="D48" s="687" t="s">
        <v>301</v>
      </c>
      <c r="E48" s="687" t="s">
        <v>37</v>
      </c>
      <c r="F48" s="687"/>
      <c r="G48" s="687"/>
    </row>
    <row r="49" spans="1:11" ht="34.200000000000003" customHeight="1" x14ac:dyDescent="0.3">
      <c r="A49" s="693"/>
      <c r="B49" s="687"/>
      <c r="C49" s="687"/>
      <c r="D49" s="687"/>
      <c r="E49" s="275" t="s">
        <v>105</v>
      </c>
      <c r="F49" s="598" t="s">
        <v>210</v>
      </c>
      <c r="G49" s="275" t="s">
        <v>284</v>
      </c>
    </row>
    <row r="50" spans="1:11" ht="21.6" customHeight="1" x14ac:dyDescent="0.3">
      <c r="A50" s="145" t="s">
        <v>19</v>
      </c>
      <c r="B50" s="319" t="s">
        <v>60</v>
      </c>
      <c r="C50" s="319" t="s">
        <v>60</v>
      </c>
      <c r="D50" s="319" t="s">
        <v>60</v>
      </c>
      <c r="E50" s="319" t="s">
        <v>60</v>
      </c>
      <c r="F50" s="319" t="s">
        <v>60</v>
      </c>
      <c r="G50" s="319" t="s">
        <v>60</v>
      </c>
    </row>
    <row r="51" spans="1:11" ht="22.95" customHeight="1" x14ac:dyDescent="0.3">
      <c r="A51" s="331" t="s">
        <v>260</v>
      </c>
      <c r="B51" s="332" t="s">
        <v>231</v>
      </c>
      <c r="C51" s="332">
        <v>49</v>
      </c>
      <c r="D51" s="324">
        <v>49</v>
      </c>
      <c r="E51" s="332">
        <v>49</v>
      </c>
      <c r="F51" s="332">
        <v>49</v>
      </c>
      <c r="G51" s="332">
        <v>49</v>
      </c>
    </row>
    <row r="52" spans="1:11" ht="38.4" customHeight="1" x14ac:dyDescent="0.3">
      <c r="A52" s="333" t="s">
        <v>229</v>
      </c>
      <c r="B52" s="332" t="s">
        <v>231</v>
      </c>
      <c r="C52" s="334">
        <v>5</v>
      </c>
      <c r="D52" s="334">
        <v>10</v>
      </c>
      <c r="E52" s="334">
        <v>14</v>
      </c>
      <c r="F52" s="334">
        <v>14</v>
      </c>
      <c r="G52" s="334">
        <v>14</v>
      </c>
    </row>
    <row r="53" spans="1:11" ht="37.200000000000003" customHeight="1" x14ac:dyDescent="0.3">
      <c r="A53" s="333" t="s">
        <v>230</v>
      </c>
      <c r="B53" s="332" t="s">
        <v>231</v>
      </c>
      <c r="C53" s="334">
        <v>22</v>
      </c>
      <c r="D53" s="351">
        <v>26</v>
      </c>
      <c r="E53" s="334">
        <v>14</v>
      </c>
      <c r="F53" s="334">
        <v>14</v>
      </c>
      <c r="G53" s="334">
        <v>14</v>
      </c>
    </row>
    <row r="54" spans="1:11" ht="37.200000000000003" hidden="1" customHeight="1" x14ac:dyDescent="0.3">
      <c r="A54" s="333" t="s">
        <v>232</v>
      </c>
      <c r="B54" s="332" t="s">
        <v>233</v>
      </c>
      <c r="C54" s="334">
        <v>2</v>
      </c>
      <c r="D54" s="334"/>
      <c r="E54" s="334"/>
      <c r="F54" s="334"/>
      <c r="G54" s="599"/>
    </row>
    <row r="55" spans="1:11" ht="36" hidden="1" customHeight="1" x14ac:dyDescent="0.3">
      <c r="A55" s="333" t="s">
        <v>234</v>
      </c>
      <c r="B55" s="332" t="s">
        <v>233</v>
      </c>
      <c r="C55" s="334">
        <v>2</v>
      </c>
      <c r="D55" s="334"/>
      <c r="E55" s="334"/>
      <c r="F55" s="334"/>
      <c r="G55" s="599"/>
    </row>
    <row r="56" spans="1:11" ht="36" hidden="1" customHeight="1" x14ac:dyDescent="0.3">
      <c r="A56" s="333" t="s">
        <v>235</v>
      </c>
      <c r="B56" s="332" t="s">
        <v>92</v>
      </c>
      <c r="C56" s="334">
        <v>2</v>
      </c>
      <c r="D56" s="334">
        <v>2</v>
      </c>
      <c r="E56" s="351"/>
      <c r="F56" s="351"/>
      <c r="G56" s="673"/>
    </row>
    <row r="57" spans="1:11" ht="43.2" hidden="1" customHeight="1" x14ac:dyDescent="0.3">
      <c r="A57" s="333" t="s">
        <v>236</v>
      </c>
      <c r="B57" s="332" t="s">
        <v>92</v>
      </c>
      <c r="C57" s="334">
        <v>84</v>
      </c>
      <c r="D57" s="334">
        <v>93</v>
      </c>
      <c r="E57" s="351"/>
      <c r="F57" s="351"/>
      <c r="G57" s="673"/>
    </row>
    <row r="58" spans="1:11" ht="31.2" hidden="1" x14ac:dyDescent="0.3">
      <c r="A58" s="333" t="s">
        <v>237</v>
      </c>
      <c r="B58" s="332" t="s">
        <v>92</v>
      </c>
      <c r="C58" s="334">
        <v>5</v>
      </c>
      <c r="D58" s="334">
        <v>6</v>
      </c>
      <c r="E58" s="334"/>
      <c r="F58" s="334"/>
      <c r="G58" s="599"/>
    </row>
    <row r="59" spans="1:11" ht="46.8" hidden="1" x14ac:dyDescent="0.3">
      <c r="A59" s="333" t="s">
        <v>238</v>
      </c>
      <c r="B59" s="332" t="s">
        <v>92</v>
      </c>
      <c r="C59" s="334">
        <v>2</v>
      </c>
      <c r="D59" s="334">
        <v>6</v>
      </c>
      <c r="E59" s="334"/>
      <c r="F59" s="334"/>
      <c r="G59" s="599"/>
    </row>
    <row r="60" spans="1:11" x14ac:dyDescent="0.3">
      <c r="A60" s="694"/>
      <c r="B60" s="695"/>
      <c r="C60" s="695"/>
      <c r="D60" s="695"/>
      <c r="E60" s="695"/>
      <c r="F60" s="695"/>
      <c r="G60" s="695"/>
    </row>
    <row r="61" spans="1:11" ht="31.2" x14ac:dyDescent="0.3">
      <c r="A61" s="686" t="s">
        <v>20</v>
      </c>
      <c r="B61" s="686" t="s">
        <v>5</v>
      </c>
      <c r="C61" s="324" t="s">
        <v>254</v>
      </c>
      <c r="D61" s="324" t="s">
        <v>261</v>
      </c>
      <c r="E61" s="686" t="s">
        <v>37</v>
      </c>
      <c r="F61" s="686"/>
      <c r="G61" s="686"/>
    </row>
    <row r="62" spans="1:11" ht="24.6" customHeight="1" x14ac:dyDescent="0.3">
      <c r="A62" s="686"/>
      <c r="B62" s="686"/>
      <c r="C62" s="325">
        <v>2017</v>
      </c>
      <c r="D62" s="325">
        <v>2018</v>
      </c>
      <c r="E62" s="325">
        <v>2019</v>
      </c>
      <c r="F62" s="325">
        <v>2020</v>
      </c>
      <c r="G62" s="325">
        <v>2021</v>
      </c>
    </row>
    <row r="63" spans="1:11" ht="24" customHeight="1" thickBot="1" x14ac:dyDescent="0.35">
      <c r="A63" s="324">
        <v>253001015</v>
      </c>
      <c r="B63" s="324" t="s">
        <v>57</v>
      </c>
      <c r="C63" s="327">
        <v>144719</v>
      </c>
      <c r="D63" s="344">
        <f>139582+8789+4800</f>
        <v>153171</v>
      </c>
      <c r="E63" s="327">
        <v>162436</v>
      </c>
      <c r="F63" s="327">
        <v>165001</v>
      </c>
      <c r="G63" s="327">
        <v>168222</v>
      </c>
      <c r="K63" s="322" t="s">
        <v>48</v>
      </c>
    </row>
    <row r="64" spans="1:11" ht="31.2" x14ac:dyDescent="0.3">
      <c r="A64" s="329" t="s">
        <v>21</v>
      </c>
      <c r="B64" s="325" t="s">
        <v>57</v>
      </c>
      <c r="C64" s="335">
        <f>C63</f>
        <v>144719</v>
      </c>
      <c r="D64" s="335">
        <f t="shared" ref="D64:G64" si="0">D63</f>
        <v>153171</v>
      </c>
      <c r="E64" s="335">
        <f t="shared" si="0"/>
        <v>162436</v>
      </c>
      <c r="F64" s="335">
        <f t="shared" si="0"/>
        <v>165001</v>
      </c>
      <c r="G64" s="335">
        <f t="shared" si="0"/>
        <v>168222</v>
      </c>
    </row>
    <row r="66" spans="1:7" ht="15.75" hidden="1" customHeight="1" x14ac:dyDescent="0.3">
      <c r="A66" s="689" t="s">
        <v>262</v>
      </c>
      <c r="B66" s="689"/>
      <c r="C66" s="689"/>
      <c r="D66" s="689"/>
      <c r="E66" s="689"/>
      <c r="F66" s="689"/>
      <c r="G66" s="689"/>
    </row>
    <row r="67" spans="1:7" hidden="1" x14ac:dyDescent="0.3">
      <c r="A67" s="690" t="s">
        <v>257</v>
      </c>
      <c r="B67" s="690"/>
      <c r="C67" s="690"/>
      <c r="D67" s="690"/>
      <c r="E67" s="690"/>
      <c r="F67" s="690"/>
      <c r="G67" s="690"/>
    </row>
    <row r="68" spans="1:7" hidden="1" x14ac:dyDescent="0.3">
      <c r="A68" s="688" t="s">
        <v>263</v>
      </c>
      <c r="B68" s="688"/>
      <c r="C68" s="688"/>
      <c r="D68" s="688"/>
      <c r="E68" s="688"/>
      <c r="F68" s="688"/>
      <c r="G68" s="688"/>
    </row>
    <row r="69" spans="1:7" hidden="1" x14ac:dyDescent="0.3">
      <c r="A69" s="688" t="s">
        <v>258</v>
      </c>
      <c r="B69" s="688"/>
      <c r="C69" s="688"/>
      <c r="D69" s="688"/>
      <c r="E69" s="688"/>
      <c r="F69" s="688"/>
      <c r="G69" s="688"/>
    </row>
    <row r="70" spans="1:7" ht="15.75" hidden="1" customHeight="1" x14ac:dyDescent="0.3">
      <c r="A70" s="689" t="s">
        <v>264</v>
      </c>
      <c r="B70" s="689"/>
      <c r="C70" s="689"/>
      <c r="D70" s="689"/>
      <c r="E70" s="689"/>
      <c r="F70" s="689"/>
      <c r="G70" s="689"/>
    </row>
    <row r="71" spans="1:7" hidden="1" x14ac:dyDescent="0.3">
      <c r="A71" s="330"/>
      <c r="B71" s="330"/>
      <c r="C71" s="330"/>
      <c r="D71" s="330"/>
      <c r="E71" s="330"/>
      <c r="F71" s="330"/>
      <c r="G71" s="330"/>
    </row>
    <row r="72" spans="1:7" hidden="1" x14ac:dyDescent="0.3">
      <c r="A72" s="686" t="s">
        <v>19</v>
      </c>
      <c r="B72" s="686" t="s">
        <v>5</v>
      </c>
      <c r="C72" s="687" t="s">
        <v>300</v>
      </c>
      <c r="D72" s="687" t="s">
        <v>301</v>
      </c>
      <c r="E72" s="687" t="s">
        <v>37</v>
      </c>
      <c r="F72" s="687"/>
      <c r="G72" s="687"/>
    </row>
    <row r="73" spans="1:7" hidden="1" x14ac:dyDescent="0.3">
      <c r="A73" s="686"/>
      <c r="B73" s="686"/>
      <c r="C73" s="687"/>
      <c r="D73" s="687"/>
      <c r="E73" s="275" t="s">
        <v>105</v>
      </c>
      <c r="F73" s="598" t="s">
        <v>210</v>
      </c>
      <c r="G73" s="275" t="s">
        <v>284</v>
      </c>
    </row>
    <row r="74" spans="1:7" ht="27.6" hidden="1" x14ac:dyDescent="0.3">
      <c r="A74" s="336" t="s">
        <v>265</v>
      </c>
      <c r="B74" s="337" t="s">
        <v>266</v>
      </c>
      <c r="C74" s="338">
        <v>0</v>
      </c>
      <c r="D74" s="338">
        <v>0</v>
      </c>
      <c r="E74" s="338">
        <v>62</v>
      </c>
      <c r="F74" s="338">
        <v>0</v>
      </c>
      <c r="G74" s="338">
        <v>0</v>
      </c>
    </row>
    <row r="75" spans="1:7" ht="27.6" hidden="1" x14ac:dyDescent="0.3">
      <c r="A75" s="339" t="s">
        <v>267</v>
      </c>
      <c r="B75" s="337" t="s">
        <v>266</v>
      </c>
      <c r="C75" s="338">
        <v>0</v>
      </c>
      <c r="D75" s="338">
        <v>0</v>
      </c>
      <c r="E75" s="340">
        <v>49</v>
      </c>
      <c r="F75" s="338">
        <v>0</v>
      </c>
      <c r="G75" s="338">
        <v>0</v>
      </c>
    </row>
    <row r="76" spans="1:7" ht="27.6" hidden="1" x14ac:dyDescent="0.3">
      <c r="A76" s="339" t="s">
        <v>268</v>
      </c>
      <c r="B76" s="337" t="s">
        <v>266</v>
      </c>
      <c r="C76" s="338">
        <v>0</v>
      </c>
      <c r="D76" s="338">
        <v>0</v>
      </c>
      <c r="E76" s="340">
        <v>13</v>
      </c>
      <c r="F76" s="338">
        <v>0</v>
      </c>
      <c r="G76" s="338">
        <v>0</v>
      </c>
    </row>
    <row r="77" spans="1:7" hidden="1" x14ac:dyDescent="0.3">
      <c r="A77" s="330"/>
      <c r="B77" s="330"/>
      <c r="C77" s="330"/>
      <c r="D77" s="330"/>
      <c r="E77" s="330"/>
      <c r="F77" s="330"/>
      <c r="G77" s="330"/>
    </row>
    <row r="78" spans="1:7" hidden="1" x14ac:dyDescent="0.3">
      <c r="A78" s="686" t="s">
        <v>20</v>
      </c>
      <c r="B78" s="686" t="s">
        <v>5</v>
      </c>
      <c r="C78" s="687" t="s">
        <v>300</v>
      </c>
      <c r="D78" s="687" t="s">
        <v>301</v>
      </c>
      <c r="E78" s="687" t="s">
        <v>37</v>
      </c>
      <c r="F78" s="687"/>
      <c r="G78" s="687"/>
    </row>
    <row r="79" spans="1:7" hidden="1" x14ac:dyDescent="0.3">
      <c r="A79" s="686"/>
      <c r="B79" s="686"/>
      <c r="C79" s="687"/>
      <c r="D79" s="687"/>
      <c r="E79" s="275" t="s">
        <v>105</v>
      </c>
      <c r="F79" s="598" t="s">
        <v>210</v>
      </c>
      <c r="G79" s="275" t="s">
        <v>284</v>
      </c>
    </row>
    <row r="80" spans="1:7" hidden="1" x14ac:dyDescent="0.3">
      <c r="A80" s="324">
        <v>253001011</v>
      </c>
      <c r="B80" s="324" t="s">
        <v>57</v>
      </c>
      <c r="C80" s="328"/>
      <c r="D80" s="328"/>
      <c r="E80" s="48"/>
      <c r="F80" s="328"/>
      <c r="G80" s="328"/>
    </row>
    <row r="81" spans="1:7" ht="31.2" hidden="1" x14ac:dyDescent="0.3">
      <c r="A81" s="329" t="s">
        <v>21</v>
      </c>
      <c r="B81" s="325" t="s">
        <v>57</v>
      </c>
      <c r="C81" s="338">
        <v>0</v>
      </c>
      <c r="D81" s="338">
        <v>0</v>
      </c>
      <c r="E81" s="341">
        <f>E80</f>
        <v>0</v>
      </c>
      <c r="F81" s="338">
        <v>0</v>
      </c>
      <c r="G81" s="338">
        <v>0</v>
      </c>
    </row>
    <row r="82" spans="1:7" hidden="1" x14ac:dyDescent="0.3"/>
  </sheetData>
  <mergeCells count="62">
    <mergeCell ref="D6:G6"/>
    <mergeCell ref="D7:G7"/>
    <mergeCell ref="D8:G8"/>
    <mergeCell ref="D9:G9"/>
    <mergeCell ref="D13:G13"/>
    <mergeCell ref="C10:G10"/>
    <mergeCell ref="C11:G11"/>
    <mergeCell ref="D12:G12"/>
    <mergeCell ref="F1:G1"/>
    <mergeCell ref="D2:G2"/>
    <mergeCell ref="D3:G3"/>
    <mergeCell ref="D4:G4"/>
    <mergeCell ref="A29:G29"/>
    <mergeCell ref="D14:G14"/>
    <mergeCell ref="D15:G15"/>
    <mergeCell ref="A17:G17"/>
    <mergeCell ref="A18:G18"/>
    <mergeCell ref="A19:G19"/>
    <mergeCell ref="A20:G20"/>
    <mergeCell ref="A22:G22"/>
    <mergeCell ref="A23:G23"/>
    <mergeCell ref="A24:G26"/>
    <mergeCell ref="A27:G27"/>
    <mergeCell ref="A28:G28"/>
    <mergeCell ref="A44:G44"/>
    <mergeCell ref="A30:G30"/>
    <mergeCell ref="A31:G31"/>
    <mergeCell ref="A32:G32"/>
    <mergeCell ref="A33:G33"/>
    <mergeCell ref="A34:G34"/>
    <mergeCell ref="A35:G35"/>
    <mergeCell ref="A36:A37"/>
    <mergeCell ref="B36:B37"/>
    <mergeCell ref="E36:G36"/>
    <mergeCell ref="A42:G42"/>
    <mergeCell ref="A43:G43"/>
    <mergeCell ref="A67:G67"/>
    <mergeCell ref="A45:G45"/>
    <mergeCell ref="A46:G46"/>
    <mergeCell ref="A48:A49"/>
    <mergeCell ref="B48:B49"/>
    <mergeCell ref="C48:C49"/>
    <mergeCell ref="D48:D49"/>
    <mergeCell ref="E48:G48"/>
    <mergeCell ref="A60:G60"/>
    <mergeCell ref="A61:A62"/>
    <mergeCell ref="B61:B62"/>
    <mergeCell ref="E61:G61"/>
    <mergeCell ref="A66:G66"/>
    <mergeCell ref="A78:A79"/>
    <mergeCell ref="B78:B79"/>
    <mergeCell ref="E78:G78"/>
    <mergeCell ref="A68:G68"/>
    <mergeCell ref="A69:G69"/>
    <mergeCell ref="A70:G70"/>
    <mergeCell ref="A72:A73"/>
    <mergeCell ref="B72:B73"/>
    <mergeCell ref="E72:G72"/>
    <mergeCell ref="C72:C73"/>
    <mergeCell ref="D72:D73"/>
    <mergeCell ref="C78:C79"/>
    <mergeCell ref="D78:D79"/>
  </mergeCells>
  <printOptions horizontalCentered="1"/>
  <pageMargins left="0.78740157480314965" right="0.39370078740157483" top="0.39370078740157483" bottom="0.39370078740157483" header="0.31496062992125984" footer="0.31496062992125984"/>
  <pageSetup paperSize="9" scale="6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2"/>
  <sheetViews>
    <sheetView view="pageBreakPreview" topLeftCell="A63" zoomScale="60" zoomScaleNormal="60" workbookViewId="0">
      <selection activeCell="A54" sqref="A54:G54"/>
    </sheetView>
  </sheetViews>
  <sheetFormatPr defaultRowHeight="13.8" x14ac:dyDescent="0.3"/>
  <cols>
    <col min="1" max="1" width="44.44140625" style="1" customWidth="1"/>
    <col min="2" max="2" width="19.44140625" style="1" customWidth="1"/>
    <col min="3" max="3" width="15" style="2" customWidth="1"/>
    <col min="4" max="4" width="16.33203125" style="2" customWidth="1"/>
    <col min="5" max="5" width="15.33203125" style="2" customWidth="1"/>
    <col min="6" max="6" width="14.109375" style="2" customWidth="1"/>
    <col min="7" max="7" width="15.88671875" style="2" customWidth="1"/>
    <col min="8" max="8" width="32.88671875" style="2" customWidth="1"/>
    <col min="9" max="9" width="11" style="3" customWidth="1"/>
    <col min="10" max="10" width="11.109375" style="2" customWidth="1"/>
    <col min="11" max="12" width="13.33203125" style="2" customWidth="1"/>
    <col min="13" max="13" width="13.88671875" style="2" customWidth="1"/>
    <col min="14" max="17" width="9.109375" style="2" customWidth="1"/>
    <col min="18" max="256" width="8.88671875" style="2"/>
    <col min="257" max="257" width="46.109375" style="2" customWidth="1"/>
    <col min="258" max="258" width="30.6640625" style="2" customWidth="1"/>
    <col min="259" max="259" width="20.88671875" style="2" customWidth="1"/>
    <col min="260" max="261" width="20.44140625" style="2" customWidth="1"/>
    <col min="262" max="262" width="14.6640625" style="2" customWidth="1"/>
    <col min="263" max="263" width="14" style="2" customWidth="1"/>
    <col min="264" max="264" width="32.88671875" style="2" customWidth="1"/>
    <col min="265" max="265" width="11" style="2" customWidth="1"/>
    <col min="266" max="266" width="11.109375" style="2" customWidth="1"/>
    <col min="267" max="268" width="13.33203125" style="2" customWidth="1"/>
    <col min="269" max="269" width="13.88671875" style="2" customWidth="1"/>
    <col min="270" max="273" width="9.109375" style="2" customWidth="1"/>
    <col min="274" max="512" width="8.88671875" style="2"/>
    <col min="513" max="513" width="46.109375" style="2" customWidth="1"/>
    <col min="514" max="514" width="30.6640625" style="2" customWidth="1"/>
    <col min="515" max="515" width="20.88671875" style="2" customWidth="1"/>
    <col min="516" max="517" width="20.44140625" style="2" customWidth="1"/>
    <col min="518" max="518" width="14.6640625" style="2" customWidth="1"/>
    <col min="519" max="519" width="14" style="2" customWidth="1"/>
    <col min="520" max="520" width="32.88671875" style="2" customWidth="1"/>
    <col min="521" max="521" width="11" style="2" customWidth="1"/>
    <col min="522" max="522" width="11.109375" style="2" customWidth="1"/>
    <col min="523" max="524" width="13.33203125" style="2" customWidth="1"/>
    <col min="525" max="525" width="13.88671875" style="2" customWidth="1"/>
    <col min="526" max="529" width="9.109375" style="2" customWidth="1"/>
    <col min="530" max="768" width="8.88671875" style="2"/>
    <col min="769" max="769" width="46.109375" style="2" customWidth="1"/>
    <col min="770" max="770" width="30.6640625" style="2" customWidth="1"/>
    <col min="771" max="771" width="20.88671875" style="2" customWidth="1"/>
    <col min="772" max="773" width="20.44140625" style="2" customWidth="1"/>
    <col min="774" max="774" width="14.6640625" style="2" customWidth="1"/>
    <col min="775" max="775" width="14" style="2" customWidth="1"/>
    <col min="776" max="776" width="32.88671875" style="2" customWidth="1"/>
    <col min="777" max="777" width="11" style="2" customWidth="1"/>
    <col min="778" max="778" width="11.109375" style="2" customWidth="1"/>
    <col min="779" max="780" width="13.33203125" style="2" customWidth="1"/>
    <col min="781" max="781" width="13.88671875" style="2" customWidth="1"/>
    <col min="782" max="785" width="9.109375" style="2" customWidth="1"/>
    <col min="786" max="1024" width="8.88671875" style="2"/>
    <col min="1025" max="1025" width="46.109375" style="2" customWidth="1"/>
    <col min="1026" max="1026" width="30.6640625" style="2" customWidth="1"/>
    <col min="1027" max="1027" width="20.88671875" style="2" customWidth="1"/>
    <col min="1028" max="1029" width="20.44140625" style="2" customWidth="1"/>
    <col min="1030" max="1030" width="14.6640625" style="2" customWidth="1"/>
    <col min="1031" max="1031" width="14" style="2" customWidth="1"/>
    <col min="1032" max="1032" width="32.88671875" style="2" customWidth="1"/>
    <col min="1033" max="1033" width="11" style="2" customWidth="1"/>
    <col min="1034" max="1034" width="11.109375" style="2" customWidth="1"/>
    <col min="1035" max="1036" width="13.33203125" style="2" customWidth="1"/>
    <col min="1037" max="1037" width="13.88671875" style="2" customWidth="1"/>
    <col min="1038" max="1041" width="9.109375" style="2" customWidth="1"/>
    <col min="1042" max="1280" width="8.88671875" style="2"/>
    <col min="1281" max="1281" width="46.109375" style="2" customWidth="1"/>
    <col min="1282" max="1282" width="30.6640625" style="2" customWidth="1"/>
    <col min="1283" max="1283" width="20.88671875" style="2" customWidth="1"/>
    <col min="1284" max="1285" width="20.44140625" style="2" customWidth="1"/>
    <col min="1286" max="1286" width="14.6640625" style="2" customWidth="1"/>
    <col min="1287" max="1287" width="14" style="2" customWidth="1"/>
    <col min="1288" max="1288" width="32.88671875" style="2" customWidth="1"/>
    <col min="1289" max="1289" width="11" style="2" customWidth="1"/>
    <col min="1290" max="1290" width="11.109375" style="2" customWidth="1"/>
    <col min="1291" max="1292" width="13.33203125" style="2" customWidth="1"/>
    <col min="1293" max="1293" width="13.88671875" style="2" customWidth="1"/>
    <col min="1294" max="1297" width="9.109375" style="2" customWidth="1"/>
    <col min="1298" max="1536" width="8.88671875" style="2"/>
    <col min="1537" max="1537" width="46.109375" style="2" customWidth="1"/>
    <col min="1538" max="1538" width="30.6640625" style="2" customWidth="1"/>
    <col min="1539" max="1539" width="20.88671875" style="2" customWidth="1"/>
    <col min="1540" max="1541" width="20.44140625" style="2" customWidth="1"/>
    <col min="1542" max="1542" width="14.6640625" style="2" customWidth="1"/>
    <col min="1543" max="1543" width="14" style="2" customWidth="1"/>
    <col min="1544" max="1544" width="32.88671875" style="2" customWidth="1"/>
    <col min="1545" max="1545" width="11" style="2" customWidth="1"/>
    <col min="1546" max="1546" width="11.109375" style="2" customWidth="1"/>
    <col min="1547" max="1548" width="13.33203125" style="2" customWidth="1"/>
    <col min="1549" max="1549" width="13.88671875" style="2" customWidth="1"/>
    <col min="1550" max="1553" width="9.109375" style="2" customWidth="1"/>
    <col min="1554" max="1792" width="8.88671875" style="2"/>
    <col min="1793" max="1793" width="46.109375" style="2" customWidth="1"/>
    <col min="1794" max="1794" width="30.6640625" style="2" customWidth="1"/>
    <col min="1795" max="1795" width="20.88671875" style="2" customWidth="1"/>
    <col min="1796" max="1797" width="20.44140625" style="2" customWidth="1"/>
    <col min="1798" max="1798" width="14.6640625" style="2" customWidth="1"/>
    <col min="1799" max="1799" width="14" style="2" customWidth="1"/>
    <col min="1800" max="1800" width="32.88671875" style="2" customWidth="1"/>
    <col min="1801" max="1801" width="11" style="2" customWidth="1"/>
    <col min="1802" max="1802" width="11.109375" style="2" customWidth="1"/>
    <col min="1803" max="1804" width="13.33203125" style="2" customWidth="1"/>
    <col min="1805" max="1805" width="13.88671875" style="2" customWidth="1"/>
    <col min="1806" max="1809" width="9.109375" style="2" customWidth="1"/>
    <col min="1810" max="2048" width="8.88671875" style="2"/>
    <col min="2049" max="2049" width="46.109375" style="2" customWidth="1"/>
    <col min="2050" max="2050" width="30.6640625" style="2" customWidth="1"/>
    <col min="2051" max="2051" width="20.88671875" style="2" customWidth="1"/>
    <col min="2052" max="2053" width="20.44140625" style="2" customWidth="1"/>
    <col min="2054" max="2054" width="14.6640625" style="2" customWidth="1"/>
    <col min="2055" max="2055" width="14" style="2" customWidth="1"/>
    <col min="2056" max="2056" width="32.88671875" style="2" customWidth="1"/>
    <col min="2057" max="2057" width="11" style="2" customWidth="1"/>
    <col min="2058" max="2058" width="11.109375" style="2" customWidth="1"/>
    <col min="2059" max="2060" width="13.33203125" style="2" customWidth="1"/>
    <col min="2061" max="2061" width="13.88671875" style="2" customWidth="1"/>
    <col min="2062" max="2065" width="9.109375" style="2" customWidth="1"/>
    <col min="2066" max="2304" width="8.88671875" style="2"/>
    <col min="2305" max="2305" width="46.109375" style="2" customWidth="1"/>
    <col min="2306" max="2306" width="30.6640625" style="2" customWidth="1"/>
    <col min="2307" max="2307" width="20.88671875" style="2" customWidth="1"/>
    <col min="2308" max="2309" width="20.44140625" style="2" customWidth="1"/>
    <col min="2310" max="2310" width="14.6640625" style="2" customWidth="1"/>
    <col min="2311" max="2311" width="14" style="2" customWidth="1"/>
    <col min="2312" max="2312" width="32.88671875" style="2" customWidth="1"/>
    <col min="2313" max="2313" width="11" style="2" customWidth="1"/>
    <col min="2314" max="2314" width="11.109375" style="2" customWidth="1"/>
    <col min="2315" max="2316" width="13.33203125" style="2" customWidth="1"/>
    <col min="2317" max="2317" width="13.88671875" style="2" customWidth="1"/>
    <col min="2318" max="2321" width="9.109375" style="2" customWidth="1"/>
    <col min="2322" max="2560" width="8.88671875" style="2"/>
    <col min="2561" max="2561" width="46.109375" style="2" customWidth="1"/>
    <col min="2562" max="2562" width="30.6640625" style="2" customWidth="1"/>
    <col min="2563" max="2563" width="20.88671875" style="2" customWidth="1"/>
    <col min="2564" max="2565" width="20.44140625" style="2" customWidth="1"/>
    <col min="2566" max="2566" width="14.6640625" style="2" customWidth="1"/>
    <col min="2567" max="2567" width="14" style="2" customWidth="1"/>
    <col min="2568" max="2568" width="32.88671875" style="2" customWidth="1"/>
    <col min="2569" max="2569" width="11" style="2" customWidth="1"/>
    <col min="2570" max="2570" width="11.109375" style="2" customWidth="1"/>
    <col min="2571" max="2572" width="13.33203125" style="2" customWidth="1"/>
    <col min="2573" max="2573" width="13.88671875" style="2" customWidth="1"/>
    <col min="2574" max="2577" width="9.109375" style="2" customWidth="1"/>
    <col min="2578" max="2816" width="8.88671875" style="2"/>
    <col min="2817" max="2817" width="46.109375" style="2" customWidth="1"/>
    <col min="2818" max="2818" width="30.6640625" style="2" customWidth="1"/>
    <col min="2819" max="2819" width="20.88671875" style="2" customWidth="1"/>
    <col min="2820" max="2821" width="20.44140625" style="2" customWidth="1"/>
    <col min="2822" max="2822" width="14.6640625" style="2" customWidth="1"/>
    <col min="2823" max="2823" width="14" style="2" customWidth="1"/>
    <col min="2824" max="2824" width="32.88671875" style="2" customWidth="1"/>
    <col min="2825" max="2825" width="11" style="2" customWidth="1"/>
    <col min="2826" max="2826" width="11.109375" style="2" customWidth="1"/>
    <col min="2827" max="2828" width="13.33203125" style="2" customWidth="1"/>
    <col min="2829" max="2829" width="13.88671875" style="2" customWidth="1"/>
    <col min="2830" max="2833" width="9.109375" style="2" customWidth="1"/>
    <col min="2834" max="3072" width="8.88671875" style="2"/>
    <col min="3073" max="3073" width="46.109375" style="2" customWidth="1"/>
    <col min="3074" max="3074" width="30.6640625" style="2" customWidth="1"/>
    <col min="3075" max="3075" width="20.88671875" style="2" customWidth="1"/>
    <col min="3076" max="3077" width="20.44140625" style="2" customWidth="1"/>
    <col min="3078" max="3078" width="14.6640625" style="2" customWidth="1"/>
    <col min="3079" max="3079" width="14" style="2" customWidth="1"/>
    <col min="3080" max="3080" width="32.88671875" style="2" customWidth="1"/>
    <col min="3081" max="3081" width="11" style="2" customWidth="1"/>
    <col min="3082" max="3082" width="11.109375" style="2" customWidth="1"/>
    <col min="3083" max="3084" width="13.33203125" style="2" customWidth="1"/>
    <col min="3085" max="3085" width="13.88671875" style="2" customWidth="1"/>
    <col min="3086" max="3089" width="9.109375" style="2" customWidth="1"/>
    <col min="3090" max="3328" width="8.88671875" style="2"/>
    <col min="3329" max="3329" width="46.109375" style="2" customWidth="1"/>
    <col min="3330" max="3330" width="30.6640625" style="2" customWidth="1"/>
    <col min="3331" max="3331" width="20.88671875" style="2" customWidth="1"/>
    <col min="3332" max="3333" width="20.44140625" style="2" customWidth="1"/>
    <col min="3334" max="3334" width="14.6640625" style="2" customWidth="1"/>
    <col min="3335" max="3335" width="14" style="2" customWidth="1"/>
    <col min="3336" max="3336" width="32.88671875" style="2" customWidth="1"/>
    <col min="3337" max="3337" width="11" style="2" customWidth="1"/>
    <col min="3338" max="3338" width="11.109375" style="2" customWidth="1"/>
    <col min="3339" max="3340" width="13.33203125" style="2" customWidth="1"/>
    <col min="3341" max="3341" width="13.88671875" style="2" customWidth="1"/>
    <col min="3342" max="3345" width="9.109375" style="2" customWidth="1"/>
    <col min="3346" max="3584" width="8.88671875" style="2"/>
    <col min="3585" max="3585" width="46.109375" style="2" customWidth="1"/>
    <col min="3586" max="3586" width="30.6640625" style="2" customWidth="1"/>
    <col min="3587" max="3587" width="20.88671875" style="2" customWidth="1"/>
    <col min="3588" max="3589" width="20.44140625" style="2" customWidth="1"/>
    <col min="3590" max="3590" width="14.6640625" style="2" customWidth="1"/>
    <col min="3591" max="3591" width="14" style="2" customWidth="1"/>
    <col min="3592" max="3592" width="32.88671875" style="2" customWidth="1"/>
    <col min="3593" max="3593" width="11" style="2" customWidth="1"/>
    <col min="3594" max="3594" width="11.109375" style="2" customWidth="1"/>
    <col min="3595" max="3596" width="13.33203125" style="2" customWidth="1"/>
    <col min="3597" max="3597" width="13.88671875" style="2" customWidth="1"/>
    <col min="3598" max="3601" width="9.109375" style="2" customWidth="1"/>
    <col min="3602" max="3840" width="8.88671875" style="2"/>
    <col min="3841" max="3841" width="46.109375" style="2" customWidth="1"/>
    <col min="3842" max="3842" width="30.6640625" style="2" customWidth="1"/>
    <col min="3843" max="3843" width="20.88671875" style="2" customWidth="1"/>
    <col min="3844" max="3845" width="20.44140625" style="2" customWidth="1"/>
    <col min="3846" max="3846" width="14.6640625" style="2" customWidth="1"/>
    <col min="3847" max="3847" width="14" style="2" customWidth="1"/>
    <col min="3848" max="3848" width="32.88671875" style="2" customWidth="1"/>
    <col min="3849" max="3849" width="11" style="2" customWidth="1"/>
    <col min="3850" max="3850" width="11.109375" style="2" customWidth="1"/>
    <col min="3851" max="3852" width="13.33203125" style="2" customWidth="1"/>
    <col min="3853" max="3853" width="13.88671875" style="2" customWidth="1"/>
    <col min="3854" max="3857" width="9.109375" style="2" customWidth="1"/>
    <col min="3858" max="4096" width="8.88671875" style="2"/>
    <col min="4097" max="4097" width="46.109375" style="2" customWidth="1"/>
    <col min="4098" max="4098" width="30.6640625" style="2" customWidth="1"/>
    <col min="4099" max="4099" width="20.88671875" style="2" customWidth="1"/>
    <col min="4100" max="4101" width="20.44140625" style="2" customWidth="1"/>
    <col min="4102" max="4102" width="14.6640625" style="2" customWidth="1"/>
    <col min="4103" max="4103" width="14" style="2" customWidth="1"/>
    <col min="4104" max="4104" width="32.88671875" style="2" customWidth="1"/>
    <col min="4105" max="4105" width="11" style="2" customWidth="1"/>
    <col min="4106" max="4106" width="11.109375" style="2" customWidth="1"/>
    <col min="4107" max="4108" width="13.33203125" style="2" customWidth="1"/>
    <col min="4109" max="4109" width="13.88671875" style="2" customWidth="1"/>
    <col min="4110" max="4113" width="9.109375" style="2" customWidth="1"/>
    <col min="4114" max="4352" width="8.88671875" style="2"/>
    <col min="4353" max="4353" width="46.109375" style="2" customWidth="1"/>
    <col min="4354" max="4354" width="30.6640625" style="2" customWidth="1"/>
    <col min="4355" max="4355" width="20.88671875" style="2" customWidth="1"/>
    <col min="4356" max="4357" width="20.44140625" style="2" customWidth="1"/>
    <col min="4358" max="4358" width="14.6640625" style="2" customWidth="1"/>
    <col min="4359" max="4359" width="14" style="2" customWidth="1"/>
    <col min="4360" max="4360" width="32.88671875" style="2" customWidth="1"/>
    <col min="4361" max="4361" width="11" style="2" customWidth="1"/>
    <col min="4362" max="4362" width="11.109375" style="2" customWidth="1"/>
    <col min="4363" max="4364" width="13.33203125" style="2" customWidth="1"/>
    <col min="4365" max="4365" width="13.88671875" style="2" customWidth="1"/>
    <col min="4366" max="4369" width="9.109375" style="2" customWidth="1"/>
    <col min="4370" max="4608" width="8.88671875" style="2"/>
    <col min="4609" max="4609" width="46.109375" style="2" customWidth="1"/>
    <col min="4610" max="4610" width="30.6640625" style="2" customWidth="1"/>
    <col min="4611" max="4611" width="20.88671875" style="2" customWidth="1"/>
    <col min="4612" max="4613" width="20.44140625" style="2" customWidth="1"/>
    <col min="4614" max="4614" width="14.6640625" style="2" customWidth="1"/>
    <col min="4615" max="4615" width="14" style="2" customWidth="1"/>
    <col min="4616" max="4616" width="32.88671875" style="2" customWidth="1"/>
    <col min="4617" max="4617" width="11" style="2" customWidth="1"/>
    <col min="4618" max="4618" width="11.109375" style="2" customWidth="1"/>
    <col min="4619" max="4620" width="13.33203125" style="2" customWidth="1"/>
    <col min="4621" max="4621" width="13.88671875" style="2" customWidth="1"/>
    <col min="4622" max="4625" width="9.109375" style="2" customWidth="1"/>
    <col min="4626" max="4864" width="8.88671875" style="2"/>
    <col min="4865" max="4865" width="46.109375" style="2" customWidth="1"/>
    <col min="4866" max="4866" width="30.6640625" style="2" customWidth="1"/>
    <col min="4867" max="4867" width="20.88671875" style="2" customWidth="1"/>
    <col min="4868" max="4869" width="20.44140625" style="2" customWidth="1"/>
    <col min="4870" max="4870" width="14.6640625" style="2" customWidth="1"/>
    <col min="4871" max="4871" width="14" style="2" customWidth="1"/>
    <col min="4872" max="4872" width="32.88671875" style="2" customWidth="1"/>
    <col min="4873" max="4873" width="11" style="2" customWidth="1"/>
    <col min="4874" max="4874" width="11.109375" style="2" customWidth="1"/>
    <col min="4875" max="4876" width="13.33203125" style="2" customWidth="1"/>
    <col min="4877" max="4877" width="13.88671875" style="2" customWidth="1"/>
    <col min="4878" max="4881" width="9.109375" style="2" customWidth="1"/>
    <col min="4882" max="5120" width="8.88671875" style="2"/>
    <col min="5121" max="5121" width="46.109375" style="2" customWidth="1"/>
    <col min="5122" max="5122" width="30.6640625" style="2" customWidth="1"/>
    <col min="5123" max="5123" width="20.88671875" style="2" customWidth="1"/>
    <col min="5124" max="5125" width="20.44140625" style="2" customWidth="1"/>
    <col min="5126" max="5126" width="14.6640625" style="2" customWidth="1"/>
    <col min="5127" max="5127" width="14" style="2" customWidth="1"/>
    <col min="5128" max="5128" width="32.88671875" style="2" customWidth="1"/>
    <col min="5129" max="5129" width="11" style="2" customWidth="1"/>
    <col min="5130" max="5130" width="11.109375" style="2" customWidth="1"/>
    <col min="5131" max="5132" width="13.33203125" style="2" customWidth="1"/>
    <col min="5133" max="5133" width="13.88671875" style="2" customWidth="1"/>
    <col min="5134" max="5137" width="9.109375" style="2" customWidth="1"/>
    <col min="5138" max="5376" width="8.88671875" style="2"/>
    <col min="5377" max="5377" width="46.109375" style="2" customWidth="1"/>
    <col min="5378" max="5378" width="30.6640625" style="2" customWidth="1"/>
    <col min="5379" max="5379" width="20.88671875" style="2" customWidth="1"/>
    <col min="5380" max="5381" width="20.44140625" style="2" customWidth="1"/>
    <col min="5382" max="5382" width="14.6640625" style="2" customWidth="1"/>
    <col min="5383" max="5383" width="14" style="2" customWidth="1"/>
    <col min="5384" max="5384" width="32.88671875" style="2" customWidth="1"/>
    <col min="5385" max="5385" width="11" style="2" customWidth="1"/>
    <col min="5386" max="5386" width="11.109375" style="2" customWidth="1"/>
    <col min="5387" max="5388" width="13.33203125" style="2" customWidth="1"/>
    <col min="5389" max="5389" width="13.88671875" style="2" customWidth="1"/>
    <col min="5390" max="5393" width="9.109375" style="2" customWidth="1"/>
    <col min="5394" max="5632" width="8.88671875" style="2"/>
    <col min="5633" max="5633" width="46.109375" style="2" customWidth="1"/>
    <col min="5634" max="5634" width="30.6640625" style="2" customWidth="1"/>
    <col min="5635" max="5635" width="20.88671875" style="2" customWidth="1"/>
    <col min="5636" max="5637" width="20.44140625" style="2" customWidth="1"/>
    <col min="5638" max="5638" width="14.6640625" style="2" customWidth="1"/>
    <col min="5639" max="5639" width="14" style="2" customWidth="1"/>
    <col min="5640" max="5640" width="32.88671875" style="2" customWidth="1"/>
    <col min="5641" max="5641" width="11" style="2" customWidth="1"/>
    <col min="5642" max="5642" width="11.109375" style="2" customWidth="1"/>
    <col min="5643" max="5644" width="13.33203125" style="2" customWidth="1"/>
    <col min="5645" max="5645" width="13.88671875" style="2" customWidth="1"/>
    <col min="5646" max="5649" width="9.109375" style="2" customWidth="1"/>
    <col min="5650" max="5888" width="8.88671875" style="2"/>
    <col min="5889" max="5889" width="46.109375" style="2" customWidth="1"/>
    <col min="5890" max="5890" width="30.6640625" style="2" customWidth="1"/>
    <col min="5891" max="5891" width="20.88671875" style="2" customWidth="1"/>
    <col min="5892" max="5893" width="20.44140625" style="2" customWidth="1"/>
    <col min="5894" max="5894" width="14.6640625" style="2" customWidth="1"/>
    <col min="5895" max="5895" width="14" style="2" customWidth="1"/>
    <col min="5896" max="5896" width="32.88671875" style="2" customWidth="1"/>
    <col min="5897" max="5897" width="11" style="2" customWidth="1"/>
    <col min="5898" max="5898" width="11.109375" style="2" customWidth="1"/>
    <col min="5899" max="5900" width="13.33203125" style="2" customWidth="1"/>
    <col min="5901" max="5901" width="13.88671875" style="2" customWidth="1"/>
    <col min="5902" max="5905" width="9.109375" style="2" customWidth="1"/>
    <col min="5906" max="6144" width="8.88671875" style="2"/>
    <col min="6145" max="6145" width="46.109375" style="2" customWidth="1"/>
    <col min="6146" max="6146" width="30.6640625" style="2" customWidth="1"/>
    <col min="6147" max="6147" width="20.88671875" style="2" customWidth="1"/>
    <col min="6148" max="6149" width="20.44140625" style="2" customWidth="1"/>
    <col min="6150" max="6150" width="14.6640625" style="2" customWidth="1"/>
    <col min="6151" max="6151" width="14" style="2" customWidth="1"/>
    <col min="6152" max="6152" width="32.88671875" style="2" customWidth="1"/>
    <col min="6153" max="6153" width="11" style="2" customWidth="1"/>
    <col min="6154" max="6154" width="11.109375" style="2" customWidth="1"/>
    <col min="6155" max="6156" width="13.33203125" style="2" customWidth="1"/>
    <col min="6157" max="6157" width="13.88671875" style="2" customWidth="1"/>
    <col min="6158" max="6161" width="9.109375" style="2" customWidth="1"/>
    <col min="6162" max="6400" width="8.88671875" style="2"/>
    <col min="6401" max="6401" width="46.109375" style="2" customWidth="1"/>
    <col min="6402" max="6402" width="30.6640625" style="2" customWidth="1"/>
    <col min="6403" max="6403" width="20.88671875" style="2" customWidth="1"/>
    <col min="6404" max="6405" width="20.44140625" style="2" customWidth="1"/>
    <col min="6406" max="6406" width="14.6640625" style="2" customWidth="1"/>
    <col min="6407" max="6407" width="14" style="2" customWidth="1"/>
    <col min="6408" max="6408" width="32.88671875" style="2" customWidth="1"/>
    <col min="6409" max="6409" width="11" style="2" customWidth="1"/>
    <col min="6410" max="6410" width="11.109375" style="2" customWidth="1"/>
    <col min="6411" max="6412" width="13.33203125" style="2" customWidth="1"/>
    <col min="6413" max="6413" width="13.88671875" style="2" customWidth="1"/>
    <col min="6414" max="6417" width="9.109375" style="2" customWidth="1"/>
    <col min="6418" max="6656" width="8.88671875" style="2"/>
    <col min="6657" max="6657" width="46.109375" style="2" customWidth="1"/>
    <col min="6658" max="6658" width="30.6640625" style="2" customWidth="1"/>
    <col min="6659" max="6659" width="20.88671875" style="2" customWidth="1"/>
    <col min="6660" max="6661" width="20.44140625" style="2" customWidth="1"/>
    <col min="6662" max="6662" width="14.6640625" style="2" customWidth="1"/>
    <col min="6663" max="6663" width="14" style="2" customWidth="1"/>
    <col min="6664" max="6664" width="32.88671875" style="2" customWidth="1"/>
    <col min="6665" max="6665" width="11" style="2" customWidth="1"/>
    <col min="6666" max="6666" width="11.109375" style="2" customWidth="1"/>
    <col min="6667" max="6668" width="13.33203125" style="2" customWidth="1"/>
    <col min="6669" max="6669" width="13.88671875" style="2" customWidth="1"/>
    <col min="6670" max="6673" width="9.109375" style="2" customWidth="1"/>
    <col min="6674" max="6912" width="8.88671875" style="2"/>
    <col min="6913" max="6913" width="46.109375" style="2" customWidth="1"/>
    <col min="6914" max="6914" width="30.6640625" style="2" customWidth="1"/>
    <col min="6915" max="6915" width="20.88671875" style="2" customWidth="1"/>
    <col min="6916" max="6917" width="20.44140625" style="2" customWidth="1"/>
    <col min="6918" max="6918" width="14.6640625" style="2" customWidth="1"/>
    <col min="6919" max="6919" width="14" style="2" customWidth="1"/>
    <col min="6920" max="6920" width="32.88671875" style="2" customWidth="1"/>
    <col min="6921" max="6921" width="11" style="2" customWidth="1"/>
    <col min="6922" max="6922" width="11.109375" style="2" customWidth="1"/>
    <col min="6923" max="6924" width="13.33203125" style="2" customWidth="1"/>
    <col min="6925" max="6925" width="13.88671875" style="2" customWidth="1"/>
    <col min="6926" max="6929" width="9.109375" style="2" customWidth="1"/>
    <col min="6930" max="7168" width="8.88671875" style="2"/>
    <col min="7169" max="7169" width="46.109375" style="2" customWidth="1"/>
    <col min="7170" max="7170" width="30.6640625" style="2" customWidth="1"/>
    <col min="7171" max="7171" width="20.88671875" style="2" customWidth="1"/>
    <col min="7172" max="7173" width="20.44140625" style="2" customWidth="1"/>
    <col min="7174" max="7174" width="14.6640625" style="2" customWidth="1"/>
    <col min="7175" max="7175" width="14" style="2" customWidth="1"/>
    <col min="7176" max="7176" width="32.88671875" style="2" customWidth="1"/>
    <col min="7177" max="7177" width="11" style="2" customWidth="1"/>
    <col min="7178" max="7178" width="11.109375" style="2" customWidth="1"/>
    <col min="7179" max="7180" width="13.33203125" style="2" customWidth="1"/>
    <col min="7181" max="7181" width="13.88671875" style="2" customWidth="1"/>
    <col min="7182" max="7185" width="9.109375" style="2" customWidth="1"/>
    <col min="7186" max="7424" width="8.88671875" style="2"/>
    <col min="7425" max="7425" width="46.109375" style="2" customWidth="1"/>
    <col min="7426" max="7426" width="30.6640625" style="2" customWidth="1"/>
    <col min="7427" max="7427" width="20.88671875" style="2" customWidth="1"/>
    <col min="7428" max="7429" width="20.44140625" style="2" customWidth="1"/>
    <col min="7430" max="7430" width="14.6640625" style="2" customWidth="1"/>
    <col min="7431" max="7431" width="14" style="2" customWidth="1"/>
    <col min="7432" max="7432" width="32.88671875" style="2" customWidth="1"/>
    <col min="7433" max="7433" width="11" style="2" customWidth="1"/>
    <col min="7434" max="7434" width="11.109375" style="2" customWidth="1"/>
    <col min="7435" max="7436" width="13.33203125" style="2" customWidth="1"/>
    <col min="7437" max="7437" width="13.88671875" style="2" customWidth="1"/>
    <col min="7438" max="7441" width="9.109375" style="2" customWidth="1"/>
    <col min="7442" max="7680" width="8.88671875" style="2"/>
    <col min="7681" max="7681" width="46.109375" style="2" customWidth="1"/>
    <col min="7682" max="7682" width="30.6640625" style="2" customWidth="1"/>
    <col min="7683" max="7683" width="20.88671875" style="2" customWidth="1"/>
    <col min="7684" max="7685" width="20.44140625" style="2" customWidth="1"/>
    <col min="7686" max="7686" width="14.6640625" style="2" customWidth="1"/>
    <col min="7687" max="7687" width="14" style="2" customWidth="1"/>
    <col min="7688" max="7688" width="32.88671875" style="2" customWidth="1"/>
    <col min="7689" max="7689" width="11" style="2" customWidth="1"/>
    <col min="7690" max="7690" width="11.109375" style="2" customWidth="1"/>
    <col min="7691" max="7692" width="13.33203125" style="2" customWidth="1"/>
    <col min="7693" max="7693" width="13.88671875" style="2" customWidth="1"/>
    <col min="7694" max="7697" width="9.109375" style="2" customWidth="1"/>
    <col min="7698" max="7936" width="8.88671875" style="2"/>
    <col min="7937" max="7937" width="46.109375" style="2" customWidth="1"/>
    <col min="7938" max="7938" width="30.6640625" style="2" customWidth="1"/>
    <col min="7939" max="7939" width="20.88671875" style="2" customWidth="1"/>
    <col min="7940" max="7941" width="20.44140625" style="2" customWidth="1"/>
    <col min="7942" max="7942" width="14.6640625" style="2" customWidth="1"/>
    <col min="7943" max="7943" width="14" style="2" customWidth="1"/>
    <col min="7944" max="7944" width="32.88671875" style="2" customWidth="1"/>
    <col min="7945" max="7945" width="11" style="2" customWidth="1"/>
    <col min="7946" max="7946" width="11.109375" style="2" customWidth="1"/>
    <col min="7947" max="7948" width="13.33203125" style="2" customWidth="1"/>
    <col min="7949" max="7949" width="13.88671875" style="2" customWidth="1"/>
    <col min="7950" max="7953" width="9.109375" style="2" customWidth="1"/>
    <col min="7954" max="8192" width="8.88671875" style="2"/>
    <col min="8193" max="8193" width="46.109375" style="2" customWidth="1"/>
    <col min="8194" max="8194" width="30.6640625" style="2" customWidth="1"/>
    <col min="8195" max="8195" width="20.88671875" style="2" customWidth="1"/>
    <col min="8196" max="8197" width="20.44140625" style="2" customWidth="1"/>
    <col min="8198" max="8198" width="14.6640625" style="2" customWidth="1"/>
    <col min="8199" max="8199" width="14" style="2" customWidth="1"/>
    <col min="8200" max="8200" width="32.88671875" style="2" customWidth="1"/>
    <col min="8201" max="8201" width="11" style="2" customWidth="1"/>
    <col min="8202" max="8202" width="11.109375" style="2" customWidth="1"/>
    <col min="8203" max="8204" width="13.33203125" style="2" customWidth="1"/>
    <col min="8205" max="8205" width="13.88671875" style="2" customWidth="1"/>
    <col min="8206" max="8209" width="9.109375" style="2" customWidth="1"/>
    <col min="8210" max="8448" width="8.88671875" style="2"/>
    <col min="8449" max="8449" width="46.109375" style="2" customWidth="1"/>
    <col min="8450" max="8450" width="30.6640625" style="2" customWidth="1"/>
    <col min="8451" max="8451" width="20.88671875" style="2" customWidth="1"/>
    <col min="8452" max="8453" width="20.44140625" style="2" customWidth="1"/>
    <col min="8454" max="8454" width="14.6640625" style="2" customWidth="1"/>
    <col min="8455" max="8455" width="14" style="2" customWidth="1"/>
    <col min="8456" max="8456" width="32.88671875" style="2" customWidth="1"/>
    <col min="8457" max="8457" width="11" style="2" customWidth="1"/>
    <col min="8458" max="8458" width="11.109375" style="2" customWidth="1"/>
    <col min="8459" max="8460" width="13.33203125" style="2" customWidth="1"/>
    <col min="8461" max="8461" width="13.88671875" style="2" customWidth="1"/>
    <col min="8462" max="8465" width="9.109375" style="2" customWidth="1"/>
    <col min="8466" max="8704" width="8.88671875" style="2"/>
    <col min="8705" max="8705" width="46.109375" style="2" customWidth="1"/>
    <col min="8706" max="8706" width="30.6640625" style="2" customWidth="1"/>
    <col min="8707" max="8707" width="20.88671875" style="2" customWidth="1"/>
    <col min="8708" max="8709" width="20.44140625" style="2" customWidth="1"/>
    <col min="8710" max="8710" width="14.6640625" style="2" customWidth="1"/>
    <col min="8711" max="8711" width="14" style="2" customWidth="1"/>
    <col min="8712" max="8712" width="32.88671875" style="2" customWidth="1"/>
    <col min="8713" max="8713" width="11" style="2" customWidth="1"/>
    <col min="8714" max="8714" width="11.109375" style="2" customWidth="1"/>
    <col min="8715" max="8716" width="13.33203125" style="2" customWidth="1"/>
    <col min="8717" max="8717" width="13.88671875" style="2" customWidth="1"/>
    <col min="8718" max="8721" width="9.109375" style="2" customWidth="1"/>
    <col min="8722" max="8960" width="8.88671875" style="2"/>
    <col min="8961" max="8961" width="46.109375" style="2" customWidth="1"/>
    <col min="8962" max="8962" width="30.6640625" style="2" customWidth="1"/>
    <col min="8963" max="8963" width="20.88671875" style="2" customWidth="1"/>
    <col min="8964" max="8965" width="20.44140625" style="2" customWidth="1"/>
    <col min="8966" max="8966" width="14.6640625" style="2" customWidth="1"/>
    <col min="8967" max="8967" width="14" style="2" customWidth="1"/>
    <col min="8968" max="8968" width="32.88671875" style="2" customWidth="1"/>
    <col min="8969" max="8969" width="11" style="2" customWidth="1"/>
    <col min="8970" max="8970" width="11.109375" style="2" customWidth="1"/>
    <col min="8971" max="8972" width="13.33203125" style="2" customWidth="1"/>
    <col min="8973" max="8973" width="13.88671875" style="2" customWidth="1"/>
    <col min="8974" max="8977" width="9.109375" style="2" customWidth="1"/>
    <col min="8978" max="9216" width="8.88671875" style="2"/>
    <col min="9217" max="9217" width="46.109375" style="2" customWidth="1"/>
    <col min="9218" max="9218" width="30.6640625" style="2" customWidth="1"/>
    <col min="9219" max="9219" width="20.88671875" style="2" customWidth="1"/>
    <col min="9220" max="9221" width="20.44140625" style="2" customWidth="1"/>
    <col min="9222" max="9222" width="14.6640625" style="2" customWidth="1"/>
    <col min="9223" max="9223" width="14" style="2" customWidth="1"/>
    <col min="9224" max="9224" width="32.88671875" style="2" customWidth="1"/>
    <col min="9225" max="9225" width="11" style="2" customWidth="1"/>
    <col min="9226" max="9226" width="11.109375" style="2" customWidth="1"/>
    <col min="9227" max="9228" width="13.33203125" style="2" customWidth="1"/>
    <col min="9229" max="9229" width="13.88671875" style="2" customWidth="1"/>
    <col min="9230" max="9233" width="9.109375" style="2" customWidth="1"/>
    <col min="9234" max="9472" width="8.88671875" style="2"/>
    <col min="9473" max="9473" width="46.109375" style="2" customWidth="1"/>
    <col min="9474" max="9474" width="30.6640625" style="2" customWidth="1"/>
    <col min="9475" max="9475" width="20.88671875" style="2" customWidth="1"/>
    <col min="9476" max="9477" width="20.44140625" style="2" customWidth="1"/>
    <col min="9478" max="9478" width="14.6640625" style="2" customWidth="1"/>
    <col min="9479" max="9479" width="14" style="2" customWidth="1"/>
    <col min="9480" max="9480" width="32.88671875" style="2" customWidth="1"/>
    <col min="9481" max="9481" width="11" style="2" customWidth="1"/>
    <col min="9482" max="9482" width="11.109375" style="2" customWidth="1"/>
    <col min="9483" max="9484" width="13.33203125" style="2" customWidth="1"/>
    <col min="9485" max="9485" width="13.88671875" style="2" customWidth="1"/>
    <col min="9486" max="9489" width="9.109375" style="2" customWidth="1"/>
    <col min="9490" max="9728" width="8.88671875" style="2"/>
    <col min="9729" max="9729" width="46.109375" style="2" customWidth="1"/>
    <col min="9730" max="9730" width="30.6640625" style="2" customWidth="1"/>
    <col min="9731" max="9731" width="20.88671875" style="2" customWidth="1"/>
    <col min="9732" max="9733" width="20.44140625" style="2" customWidth="1"/>
    <col min="9734" max="9734" width="14.6640625" style="2" customWidth="1"/>
    <col min="9735" max="9735" width="14" style="2" customWidth="1"/>
    <col min="9736" max="9736" width="32.88671875" style="2" customWidth="1"/>
    <col min="9737" max="9737" width="11" style="2" customWidth="1"/>
    <col min="9738" max="9738" width="11.109375" style="2" customWidth="1"/>
    <col min="9739" max="9740" width="13.33203125" style="2" customWidth="1"/>
    <col min="9741" max="9741" width="13.88671875" style="2" customWidth="1"/>
    <col min="9742" max="9745" width="9.109375" style="2" customWidth="1"/>
    <col min="9746" max="9984" width="8.88671875" style="2"/>
    <col min="9985" max="9985" width="46.109375" style="2" customWidth="1"/>
    <col min="9986" max="9986" width="30.6640625" style="2" customWidth="1"/>
    <col min="9987" max="9987" width="20.88671875" style="2" customWidth="1"/>
    <col min="9988" max="9989" width="20.44140625" style="2" customWidth="1"/>
    <col min="9990" max="9990" width="14.6640625" style="2" customWidth="1"/>
    <col min="9991" max="9991" width="14" style="2" customWidth="1"/>
    <col min="9992" max="9992" width="32.88671875" style="2" customWidth="1"/>
    <col min="9993" max="9993" width="11" style="2" customWidth="1"/>
    <col min="9994" max="9994" width="11.109375" style="2" customWidth="1"/>
    <col min="9995" max="9996" width="13.33203125" style="2" customWidth="1"/>
    <col min="9997" max="9997" width="13.88671875" style="2" customWidth="1"/>
    <col min="9998" max="10001" width="9.109375" style="2" customWidth="1"/>
    <col min="10002" max="10240" width="8.88671875" style="2"/>
    <col min="10241" max="10241" width="46.109375" style="2" customWidth="1"/>
    <col min="10242" max="10242" width="30.6640625" style="2" customWidth="1"/>
    <col min="10243" max="10243" width="20.88671875" style="2" customWidth="1"/>
    <col min="10244" max="10245" width="20.44140625" style="2" customWidth="1"/>
    <col min="10246" max="10246" width="14.6640625" style="2" customWidth="1"/>
    <col min="10247" max="10247" width="14" style="2" customWidth="1"/>
    <col min="10248" max="10248" width="32.88671875" style="2" customWidth="1"/>
    <col min="10249" max="10249" width="11" style="2" customWidth="1"/>
    <col min="10250" max="10250" width="11.109375" style="2" customWidth="1"/>
    <col min="10251" max="10252" width="13.33203125" style="2" customWidth="1"/>
    <col min="10253" max="10253" width="13.88671875" style="2" customWidth="1"/>
    <col min="10254" max="10257" width="9.109375" style="2" customWidth="1"/>
    <col min="10258" max="10496" width="8.88671875" style="2"/>
    <col min="10497" max="10497" width="46.109375" style="2" customWidth="1"/>
    <col min="10498" max="10498" width="30.6640625" style="2" customWidth="1"/>
    <col min="10499" max="10499" width="20.88671875" style="2" customWidth="1"/>
    <col min="10500" max="10501" width="20.44140625" style="2" customWidth="1"/>
    <col min="10502" max="10502" width="14.6640625" style="2" customWidth="1"/>
    <col min="10503" max="10503" width="14" style="2" customWidth="1"/>
    <col min="10504" max="10504" width="32.88671875" style="2" customWidth="1"/>
    <col min="10505" max="10505" width="11" style="2" customWidth="1"/>
    <col min="10506" max="10506" width="11.109375" style="2" customWidth="1"/>
    <col min="10507" max="10508" width="13.33203125" style="2" customWidth="1"/>
    <col min="10509" max="10509" width="13.88671875" style="2" customWidth="1"/>
    <col min="10510" max="10513" width="9.109375" style="2" customWidth="1"/>
    <col min="10514" max="10752" width="8.88671875" style="2"/>
    <col min="10753" max="10753" width="46.109375" style="2" customWidth="1"/>
    <col min="10754" max="10754" width="30.6640625" style="2" customWidth="1"/>
    <col min="10755" max="10755" width="20.88671875" style="2" customWidth="1"/>
    <col min="10756" max="10757" width="20.44140625" style="2" customWidth="1"/>
    <col min="10758" max="10758" width="14.6640625" style="2" customWidth="1"/>
    <col min="10759" max="10759" width="14" style="2" customWidth="1"/>
    <col min="10760" max="10760" width="32.88671875" style="2" customWidth="1"/>
    <col min="10761" max="10761" width="11" style="2" customWidth="1"/>
    <col min="10762" max="10762" width="11.109375" style="2" customWidth="1"/>
    <col min="10763" max="10764" width="13.33203125" style="2" customWidth="1"/>
    <col min="10765" max="10765" width="13.88671875" style="2" customWidth="1"/>
    <col min="10766" max="10769" width="9.109375" style="2" customWidth="1"/>
    <col min="10770" max="11008" width="8.88671875" style="2"/>
    <col min="11009" max="11009" width="46.109375" style="2" customWidth="1"/>
    <col min="11010" max="11010" width="30.6640625" style="2" customWidth="1"/>
    <col min="11011" max="11011" width="20.88671875" style="2" customWidth="1"/>
    <col min="11012" max="11013" width="20.44140625" style="2" customWidth="1"/>
    <col min="11014" max="11014" width="14.6640625" style="2" customWidth="1"/>
    <col min="11015" max="11015" width="14" style="2" customWidth="1"/>
    <col min="11016" max="11016" width="32.88671875" style="2" customWidth="1"/>
    <col min="11017" max="11017" width="11" style="2" customWidth="1"/>
    <col min="11018" max="11018" width="11.109375" style="2" customWidth="1"/>
    <col min="11019" max="11020" width="13.33203125" style="2" customWidth="1"/>
    <col min="11021" max="11021" width="13.88671875" style="2" customWidth="1"/>
    <col min="11022" max="11025" width="9.109375" style="2" customWidth="1"/>
    <col min="11026" max="11264" width="8.88671875" style="2"/>
    <col min="11265" max="11265" width="46.109375" style="2" customWidth="1"/>
    <col min="11266" max="11266" width="30.6640625" style="2" customWidth="1"/>
    <col min="11267" max="11267" width="20.88671875" style="2" customWidth="1"/>
    <col min="11268" max="11269" width="20.44140625" style="2" customWidth="1"/>
    <col min="11270" max="11270" width="14.6640625" style="2" customWidth="1"/>
    <col min="11271" max="11271" width="14" style="2" customWidth="1"/>
    <col min="11272" max="11272" width="32.88671875" style="2" customWidth="1"/>
    <col min="11273" max="11273" width="11" style="2" customWidth="1"/>
    <col min="11274" max="11274" width="11.109375" style="2" customWidth="1"/>
    <col min="11275" max="11276" width="13.33203125" style="2" customWidth="1"/>
    <col min="11277" max="11277" width="13.88671875" style="2" customWidth="1"/>
    <col min="11278" max="11281" width="9.109375" style="2" customWidth="1"/>
    <col min="11282" max="11520" width="8.88671875" style="2"/>
    <col min="11521" max="11521" width="46.109375" style="2" customWidth="1"/>
    <col min="11522" max="11522" width="30.6640625" style="2" customWidth="1"/>
    <col min="11523" max="11523" width="20.88671875" style="2" customWidth="1"/>
    <col min="11524" max="11525" width="20.44140625" style="2" customWidth="1"/>
    <col min="11526" max="11526" width="14.6640625" style="2" customWidth="1"/>
    <col min="11527" max="11527" width="14" style="2" customWidth="1"/>
    <col min="11528" max="11528" width="32.88671875" style="2" customWidth="1"/>
    <col min="11529" max="11529" width="11" style="2" customWidth="1"/>
    <col min="11530" max="11530" width="11.109375" style="2" customWidth="1"/>
    <col min="11531" max="11532" width="13.33203125" style="2" customWidth="1"/>
    <col min="11533" max="11533" width="13.88671875" style="2" customWidth="1"/>
    <col min="11534" max="11537" width="9.109375" style="2" customWidth="1"/>
    <col min="11538" max="11776" width="8.88671875" style="2"/>
    <col min="11777" max="11777" width="46.109375" style="2" customWidth="1"/>
    <col min="11778" max="11778" width="30.6640625" style="2" customWidth="1"/>
    <col min="11779" max="11779" width="20.88671875" style="2" customWidth="1"/>
    <col min="11780" max="11781" width="20.44140625" style="2" customWidth="1"/>
    <col min="11782" max="11782" width="14.6640625" style="2" customWidth="1"/>
    <col min="11783" max="11783" width="14" style="2" customWidth="1"/>
    <col min="11784" max="11784" width="32.88671875" style="2" customWidth="1"/>
    <col min="11785" max="11785" width="11" style="2" customWidth="1"/>
    <col min="11786" max="11786" width="11.109375" style="2" customWidth="1"/>
    <col min="11787" max="11788" width="13.33203125" style="2" customWidth="1"/>
    <col min="11789" max="11789" width="13.88671875" style="2" customWidth="1"/>
    <col min="11790" max="11793" width="9.109375" style="2" customWidth="1"/>
    <col min="11794" max="12032" width="8.88671875" style="2"/>
    <col min="12033" max="12033" width="46.109375" style="2" customWidth="1"/>
    <col min="12034" max="12034" width="30.6640625" style="2" customWidth="1"/>
    <col min="12035" max="12035" width="20.88671875" style="2" customWidth="1"/>
    <col min="12036" max="12037" width="20.44140625" style="2" customWidth="1"/>
    <col min="12038" max="12038" width="14.6640625" style="2" customWidth="1"/>
    <col min="12039" max="12039" width="14" style="2" customWidth="1"/>
    <col min="12040" max="12040" width="32.88671875" style="2" customWidth="1"/>
    <col min="12041" max="12041" width="11" style="2" customWidth="1"/>
    <col min="12042" max="12042" width="11.109375" style="2" customWidth="1"/>
    <col min="12043" max="12044" width="13.33203125" style="2" customWidth="1"/>
    <col min="12045" max="12045" width="13.88671875" style="2" customWidth="1"/>
    <col min="12046" max="12049" width="9.109375" style="2" customWidth="1"/>
    <col min="12050" max="12288" width="8.88671875" style="2"/>
    <col min="12289" max="12289" width="46.109375" style="2" customWidth="1"/>
    <col min="12290" max="12290" width="30.6640625" style="2" customWidth="1"/>
    <col min="12291" max="12291" width="20.88671875" style="2" customWidth="1"/>
    <col min="12292" max="12293" width="20.44140625" style="2" customWidth="1"/>
    <col min="12294" max="12294" width="14.6640625" style="2" customWidth="1"/>
    <col min="12295" max="12295" width="14" style="2" customWidth="1"/>
    <col min="12296" max="12296" width="32.88671875" style="2" customWidth="1"/>
    <col min="12297" max="12297" width="11" style="2" customWidth="1"/>
    <col min="12298" max="12298" width="11.109375" style="2" customWidth="1"/>
    <col min="12299" max="12300" width="13.33203125" style="2" customWidth="1"/>
    <col min="12301" max="12301" width="13.88671875" style="2" customWidth="1"/>
    <col min="12302" max="12305" width="9.109375" style="2" customWidth="1"/>
    <col min="12306" max="12544" width="8.88671875" style="2"/>
    <col min="12545" max="12545" width="46.109375" style="2" customWidth="1"/>
    <col min="12546" max="12546" width="30.6640625" style="2" customWidth="1"/>
    <col min="12547" max="12547" width="20.88671875" style="2" customWidth="1"/>
    <col min="12548" max="12549" width="20.44140625" style="2" customWidth="1"/>
    <col min="12550" max="12550" width="14.6640625" style="2" customWidth="1"/>
    <col min="12551" max="12551" width="14" style="2" customWidth="1"/>
    <col min="12552" max="12552" width="32.88671875" style="2" customWidth="1"/>
    <col min="12553" max="12553" width="11" style="2" customWidth="1"/>
    <col min="12554" max="12554" width="11.109375" style="2" customWidth="1"/>
    <col min="12555" max="12556" width="13.33203125" style="2" customWidth="1"/>
    <col min="12557" max="12557" width="13.88671875" style="2" customWidth="1"/>
    <col min="12558" max="12561" width="9.109375" style="2" customWidth="1"/>
    <col min="12562" max="12800" width="8.88671875" style="2"/>
    <col min="12801" max="12801" width="46.109375" style="2" customWidth="1"/>
    <col min="12802" max="12802" width="30.6640625" style="2" customWidth="1"/>
    <col min="12803" max="12803" width="20.88671875" style="2" customWidth="1"/>
    <col min="12804" max="12805" width="20.44140625" style="2" customWidth="1"/>
    <col min="12806" max="12806" width="14.6640625" style="2" customWidth="1"/>
    <col min="12807" max="12807" width="14" style="2" customWidth="1"/>
    <col min="12808" max="12808" width="32.88671875" style="2" customWidth="1"/>
    <col min="12809" max="12809" width="11" style="2" customWidth="1"/>
    <col min="12810" max="12810" width="11.109375" style="2" customWidth="1"/>
    <col min="12811" max="12812" width="13.33203125" style="2" customWidth="1"/>
    <col min="12813" max="12813" width="13.88671875" style="2" customWidth="1"/>
    <col min="12814" max="12817" width="9.109375" style="2" customWidth="1"/>
    <col min="12818" max="13056" width="8.88671875" style="2"/>
    <col min="13057" max="13057" width="46.109375" style="2" customWidth="1"/>
    <col min="13058" max="13058" width="30.6640625" style="2" customWidth="1"/>
    <col min="13059" max="13059" width="20.88671875" style="2" customWidth="1"/>
    <col min="13060" max="13061" width="20.44140625" style="2" customWidth="1"/>
    <col min="13062" max="13062" width="14.6640625" style="2" customWidth="1"/>
    <col min="13063" max="13063" width="14" style="2" customWidth="1"/>
    <col min="13064" max="13064" width="32.88671875" style="2" customWidth="1"/>
    <col min="13065" max="13065" width="11" style="2" customWidth="1"/>
    <col min="13066" max="13066" width="11.109375" style="2" customWidth="1"/>
    <col min="13067" max="13068" width="13.33203125" style="2" customWidth="1"/>
    <col min="13069" max="13069" width="13.88671875" style="2" customWidth="1"/>
    <col min="13070" max="13073" width="9.109375" style="2" customWidth="1"/>
    <col min="13074" max="13312" width="8.88671875" style="2"/>
    <col min="13313" max="13313" width="46.109375" style="2" customWidth="1"/>
    <col min="13314" max="13314" width="30.6640625" style="2" customWidth="1"/>
    <col min="13315" max="13315" width="20.88671875" style="2" customWidth="1"/>
    <col min="13316" max="13317" width="20.44140625" style="2" customWidth="1"/>
    <col min="13318" max="13318" width="14.6640625" style="2" customWidth="1"/>
    <col min="13319" max="13319" width="14" style="2" customWidth="1"/>
    <col min="13320" max="13320" width="32.88671875" style="2" customWidth="1"/>
    <col min="13321" max="13321" width="11" style="2" customWidth="1"/>
    <col min="13322" max="13322" width="11.109375" style="2" customWidth="1"/>
    <col min="13323" max="13324" width="13.33203125" style="2" customWidth="1"/>
    <col min="13325" max="13325" width="13.88671875" style="2" customWidth="1"/>
    <col min="13326" max="13329" width="9.109375" style="2" customWidth="1"/>
    <col min="13330" max="13568" width="8.88671875" style="2"/>
    <col min="13569" max="13569" width="46.109375" style="2" customWidth="1"/>
    <col min="13570" max="13570" width="30.6640625" style="2" customWidth="1"/>
    <col min="13571" max="13571" width="20.88671875" style="2" customWidth="1"/>
    <col min="13572" max="13573" width="20.44140625" style="2" customWidth="1"/>
    <col min="13574" max="13574" width="14.6640625" style="2" customWidth="1"/>
    <col min="13575" max="13575" width="14" style="2" customWidth="1"/>
    <col min="13576" max="13576" width="32.88671875" style="2" customWidth="1"/>
    <col min="13577" max="13577" width="11" style="2" customWidth="1"/>
    <col min="13578" max="13578" width="11.109375" style="2" customWidth="1"/>
    <col min="13579" max="13580" width="13.33203125" style="2" customWidth="1"/>
    <col min="13581" max="13581" width="13.88671875" style="2" customWidth="1"/>
    <col min="13582" max="13585" width="9.109375" style="2" customWidth="1"/>
    <col min="13586" max="13824" width="8.88671875" style="2"/>
    <col min="13825" max="13825" width="46.109375" style="2" customWidth="1"/>
    <col min="13826" max="13826" width="30.6640625" style="2" customWidth="1"/>
    <col min="13827" max="13827" width="20.88671875" style="2" customWidth="1"/>
    <col min="13828" max="13829" width="20.44140625" style="2" customWidth="1"/>
    <col min="13830" max="13830" width="14.6640625" style="2" customWidth="1"/>
    <col min="13831" max="13831" width="14" style="2" customWidth="1"/>
    <col min="13832" max="13832" width="32.88671875" style="2" customWidth="1"/>
    <col min="13833" max="13833" width="11" style="2" customWidth="1"/>
    <col min="13834" max="13834" width="11.109375" style="2" customWidth="1"/>
    <col min="13835" max="13836" width="13.33203125" style="2" customWidth="1"/>
    <col min="13837" max="13837" width="13.88671875" style="2" customWidth="1"/>
    <col min="13838" max="13841" width="9.109375" style="2" customWidth="1"/>
    <col min="13842" max="14080" width="8.88671875" style="2"/>
    <col min="14081" max="14081" width="46.109375" style="2" customWidth="1"/>
    <col min="14082" max="14082" width="30.6640625" style="2" customWidth="1"/>
    <col min="14083" max="14083" width="20.88671875" style="2" customWidth="1"/>
    <col min="14084" max="14085" width="20.44140625" style="2" customWidth="1"/>
    <col min="14086" max="14086" width="14.6640625" style="2" customWidth="1"/>
    <col min="14087" max="14087" width="14" style="2" customWidth="1"/>
    <col min="14088" max="14088" width="32.88671875" style="2" customWidth="1"/>
    <col min="14089" max="14089" width="11" style="2" customWidth="1"/>
    <col min="14090" max="14090" width="11.109375" style="2" customWidth="1"/>
    <col min="14091" max="14092" width="13.33203125" style="2" customWidth="1"/>
    <col min="14093" max="14093" width="13.88671875" style="2" customWidth="1"/>
    <col min="14094" max="14097" width="9.109375" style="2" customWidth="1"/>
    <col min="14098" max="14336" width="8.88671875" style="2"/>
    <col min="14337" max="14337" width="46.109375" style="2" customWidth="1"/>
    <col min="14338" max="14338" width="30.6640625" style="2" customWidth="1"/>
    <col min="14339" max="14339" width="20.88671875" style="2" customWidth="1"/>
    <col min="14340" max="14341" width="20.44140625" style="2" customWidth="1"/>
    <col min="14342" max="14342" width="14.6640625" style="2" customWidth="1"/>
    <col min="14343" max="14343" width="14" style="2" customWidth="1"/>
    <col min="14344" max="14344" width="32.88671875" style="2" customWidth="1"/>
    <col min="14345" max="14345" width="11" style="2" customWidth="1"/>
    <col min="14346" max="14346" width="11.109375" style="2" customWidth="1"/>
    <col min="14347" max="14348" width="13.33203125" style="2" customWidth="1"/>
    <col min="14349" max="14349" width="13.88671875" style="2" customWidth="1"/>
    <col min="14350" max="14353" width="9.109375" style="2" customWidth="1"/>
    <col min="14354" max="14592" width="8.88671875" style="2"/>
    <col min="14593" max="14593" width="46.109375" style="2" customWidth="1"/>
    <col min="14594" max="14594" width="30.6640625" style="2" customWidth="1"/>
    <col min="14595" max="14595" width="20.88671875" style="2" customWidth="1"/>
    <col min="14596" max="14597" width="20.44140625" style="2" customWidth="1"/>
    <col min="14598" max="14598" width="14.6640625" style="2" customWidth="1"/>
    <col min="14599" max="14599" width="14" style="2" customWidth="1"/>
    <col min="14600" max="14600" width="32.88671875" style="2" customWidth="1"/>
    <col min="14601" max="14601" width="11" style="2" customWidth="1"/>
    <col min="14602" max="14602" width="11.109375" style="2" customWidth="1"/>
    <col min="14603" max="14604" width="13.33203125" style="2" customWidth="1"/>
    <col min="14605" max="14605" width="13.88671875" style="2" customWidth="1"/>
    <col min="14606" max="14609" width="9.109375" style="2" customWidth="1"/>
    <col min="14610" max="14848" width="8.88671875" style="2"/>
    <col min="14849" max="14849" width="46.109375" style="2" customWidth="1"/>
    <col min="14850" max="14850" width="30.6640625" style="2" customWidth="1"/>
    <col min="14851" max="14851" width="20.88671875" style="2" customWidth="1"/>
    <col min="14852" max="14853" width="20.44140625" style="2" customWidth="1"/>
    <col min="14854" max="14854" width="14.6640625" style="2" customWidth="1"/>
    <col min="14855" max="14855" width="14" style="2" customWidth="1"/>
    <col min="14856" max="14856" width="32.88671875" style="2" customWidth="1"/>
    <col min="14857" max="14857" width="11" style="2" customWidth="1"/>
    <col min="14858" max="14858" width="11.109375" style="2" customWidth="1"/>
    <col min="14859" max="14860" width="13.33203125" style="2" customWidth="1"/>
    <col min="14861" max="14861" width="13.88671875" style="2" customWidth="1"/>
    <col min="14862" max="14865" width="9.109375" style="2" customWidth="1"/>
    <col min="14866" max="15104" width="8.88671875" style="2"/>
    <col min="15105" max="15105" width="46.109375" style="2" customWidth="1"/>
    <col min="15106" max="15106" width="30.6640625" style="2" customWidth="1"/>
    <col min="15107" max="15107" width="20.88671875" style="2" customWidth="1"/>
    <col min="15108" max="15109" width="20.44140625" style="2" customWidth="1"/>
    <col min="15110" max="15110" width="14.6640625" style="2" customWidth="1"/>
    <col min="15111" max="15111" width="14" style="2" customWidth="1"/>
    <col min="15112" max="15112" width="32.88671875" style="2" customWidth="1"/>
    <col min="15113" max="15113" width="11" style="2" customWidth="1"/>
    <col min="15114" max="15114" width="11.109375" style="2" customWidth="1"/>
    <col min="15115" max="15116" width="13.33203125" style="2" customWidth="1"/>
    <col min="15117" max="15117" width="13.88671875" style="2" customWidth="1"/>
    <col min="15118" max="15121" width="9.109375" style="2" customWidth="1"/>
    <col min="15122" max="15360" width="8.88671875" style="2"/>
    <col min="15361" max="15361" width="46.109375" style="2" customWidth="1"/>
    <col min="15362" max="15362" width="30.6640625" style="2" customWidth="1"/>
    <col min="15363" max="15363" width="20.88671875" style="2" customWidth="1"/>
    <col min="15364" max="15365" width="20.44140625" style="2" customWidth="1"/>
    <col min="15366" max="15366" width="14.6640625" style="2" customWidth="1"/>
    <col min="15367" max="15367" width="14" style="2" customWidth="1"/>
    <col min="15368" max="15368" width="32.88671875" style="2" customWidth="1"/>
    <col min="15369" max="15369" width="11" style="2" customWidth="1"/>
    <col min="15370" max="15370" width="11.109375" style="2" customWidth="1"/>
    <col min="15371" max="15372" width="13.33203125" style="2" customWidth="1"/>
    <col min="15373" max="15373" width="13.88671875" style="2" customWidth="1"/>
    <col min="15374" max="15377" width="9.109375" style="2" customWidth="1"/>
    <col min="15378" max="15616" width="8.88671875" style="2"/>
    <col min="15617" max="15617" width="46.109375" style="2" customWidth="1"/>
    <col min="15618" max="15618" width="30.6640625" style="2" customWidth="1"/>
    <col min="15619" max="15619" width="20.88671875" style="2" customWidth="1"/>
    <col min="15620" max="15621" width="20.44140625" style="2" customWidth="1"/>
    <col min="15622" max="15622" width="14.6640625" style="2" customWidth="1"/>
    <col min="15623" max="15623" width="14" style="2" customWidth="1"/>
    <col min="15624" max="15624" width="32.88671875" style="2" customWidth="1"/>
    <col min="15625" max="15625" width="11" style="2" customWidth="1"/>
    <col min="15626" max="15626" width="11.109375" style="2" customWidth="1"/>
    <col min="15627" max="15628" width="13.33203125" style="2" customWidth="1"/>
    <col min="15629" max="15629" width="13.88671875" style="2" customWidth="1"/>
    <col min="15630" max="15633" width="9.109375" style="2" customWidth="1"/>
    <col min="15634" max="15872" width="8.88671875" style="2"/>
    <col min="15873" max="15873" width="46.109375" style="2" customWidth="1"/>
    <col min="15874" max="15874" width="30.6640625" style="2" customWidth="1"/>
    <col min="15875" max="15875" width="20.88671875" style="2" customWidth="1"/>
    <col min="15876" max="15877" width="20.44140625" style="2" customWidth="1"/>
    <col min="15878" max="15878" width="14.6640625" style="2" customWidth="1"/>
    <col min="15879" max="15879" width="14" style="2" customWidth="1"/>
    <col min="15880" max="15880" width="32.88671875" style="2" customWidth="1"/>
    <col min="15881" max="15881" width="11" style="2" customWidth="1"/>
    <col min="15882" max="15882" width="11.109375" style="2" customWidth="1"/>
    <col min="15883" max="15884" width="13.33203125" style="2" customWidth="1"/>
    <col min="15885" max="15885" width="13.88671875" style="2" customWidth="1"/>
    <col min="15886" max="15889" width="9.109375" style="2" customWidth="1"/>
    <col min="15890" max="16128" width="8.88671875" style="2"/>
    <col min="16129" max="16129" width="46.109375" style="2" customWidth="1"/>
    <col min="16130" max="16130" width="30.6640625" style="2" customWidth="1"/>
    <col min="16131" max="16131" width="20.88671875" style="2" customWidth="1"/>
    <col min="16132" max="16133" width="20.44140625" style="2" customWidth="1"/>
    <col min="16134" max="16134" width="14.6640625" style="2" customWidth="1"/>
    <col min="16135" max="16135" width="14" style="2" customWidth="1"/>
    <col min="16136" max="16136" width="32.88671875" style="2" customWidth="1"/>
    <col min="16137" max="16137" width="11" style="2" customWidth="1"/>
    <col min="16138" max="16138" width="11.109375" style="2" customWidth="1"/>
    <col min="16139" max="16140" width="13.33203125" style="2" customWidth="1"/>
    <col min="16141" max="16141" width="13.88671875" style="2" customWidth="1"/>
    <col min="16142" max="16145" width="9.109375" style="2" customWidth="1"/>
    <col min="16146" max="16384" width="8.88671875" style="2"/>
  </cols>
  <sheetData>
    <row r="1" spans="1:9" ht="13.95" customHeight="1" x14ac:dyDescent="0.3">
      <c r="B1" s="185"/>
      <c r="C1" s="150"/>
      <c r="D1" s="359"/>
      <c r="E1" s="359"/>
      <c r="F1" s="699" t="s">
        <v>141</v>
      </c>
      <c r="G1" s="699"/>
    </row>
    <row r="2" spans="1:9" x14ac:dyDescent="0.3">
      <c r="B2" s="185"/>
      <c r="C2" s="150"/>
      <c r="D2" s="699" t="s">
        <v>281</v>
      </c>
      <c r="E2" s="699"/>
      <c r="F2" s="699"/>
      <c r="G2" s="699"/>
    </row>
    <row r="3" spans="1:9" x14ac:dyDescent="0.3">
      <c r="B3" s="185"/>
      <c r="C3" s="150"/>
      <c r="D3" s="699" t="s">
        <v>142</v>
      </c>
      <c r="E3" s="699"/>
      <c r="F3" s="699"/>
      <c r="G3" s="699"/>
    </row>
    <row r="4" spans="1:9" x14ac:dyDescent="0.3">
      <c r="B4" s="185"/>
      <c r="C4" s="150"/>
      <c r="D4" s="699" t="s">
        <v>143</v>
      </c>
      <c r="E4" s="699"/>
      <c r="F4" s="699"/>
      <c r="G4" s="699"/>
    </row>
    <row r="5" spans="1:9" ht="15.6" x14ac:dyDescent="0.3">
      <c r="B5" s="185"/>
      <c r="C5" s="150"/>
      <c r="D5" s="681"/>
      <c r="E5" s="681"/>
      <c r="F5" s="322"/>
      <c r="G5" s="322"/>
    </row>
    <row r="6" spans="1:9" ht="15.6" x14ac:dyDescent="0.3">
      <c r="B6" s="185"/>
      <c r="C6" s="150"/>
      <c r="D6" s="709" t="s">
        <v>121</v>
      </c>
      <c r="E6" s="709"/>
      <c r="F6" s="709"/>
      <c r="G6" s="709"/>
    </row>
    <row r="7" spans="1:9" ht="15.6" x14ac:dyDescent="0.3">
      <c r="B7" s="185"/>
      <c r="C7" s="150"/>
      <c r="D7" s="710" t="s">
        <v>282</v>
      </c>
      <c r="E7" s="710"/>
      <c r="F7" s="710"/>
      <c r="G7" s="710"/>
    </row>
    <row r="8" spans="1:9" ht="15.6" x14ac:dyDescent="0.3">
      <c r="B8" s="151"/>
      <c r="C8" s="151"/>
      <c r="D8" s="710" t="s">
        <v>122</v>
      </c>
      <c r="E8" s="710"/>
      <c r="F8" s="710"/>
      <c r="G8" s="710"/>
    </row>
    <row r="9" spans="1:9" ht="18" x14ac:dyDescent="0.3">
      <c r="A9" s="293"/>
      <c r="B9" s="151"/>
      <c r="C9" s="151"/>
      <c r="D9" s="709" t="s">
        <v>123</v>
      </c>
      <c r="E9" s="709"/>
      <c r="F9" s="709"/>
      <c r="G9" s="709"/>
    </row>
    <row r="10" spans="1:9" ht="15.6" x14ac:dyDescent="0.3">
      <c r="B10" s="151"/>
      <c r="C10" s="151"/>
      <c r="D10" s="710"/>
      <c r="E10" s="710"/>
      <c r="F10" s="710"/>
      <c r="G10" s="710"/>
    </row>
    <row r="11" spans="1:9" ht="15.6" x14ac:dyDescent="0.3">
      <c r="B11" s="151"/>
      <c r="C11" s="151"/>
      <c r="D11" s="863"/>
      <c r="E11" s="863"/>
      <c r="F11" s="863"/>
      <c r="G11" s="863"/>
    </row>
    <row r="12" spans="1:9" ht="15.6" x14ac:dyDescent="0.3">
      <c r="B12" s="151"/>
      <c r="C12" s="151"/>
      <c r="D12" s="147"/>
      <c r="E12" s="147"/>
      <c r="F12" s="147"/>
      <c r="G12" s="147"/>
    </row>
    <row r="13" spans="1:9" ht="15.6" x14ac:dyDescent="0.3">
      <c r="B13" s="151"/>
      <c r="C13" s="151"/>
      <c r="D13" s="217"/>
      <c r="E13" s="217"/>
      <c r="F13" s="217"/>
      <c r="G13" s="217"/>
    </row>
    <row r="14" spans="1:9" s="7" customFormat="1" ht="20.399999999999999" customHeight="1" x14ac:dyDescent="0.3">
      <c r="A14" s="844" t="s">
        <v>0</v>
      </c>
      <c r="B14" s="844"/>
      <c r="C14" s="844"/>
      <c r="D14" s="844"/>
      <c r="E14" s="844"/>
      <c r="F14" s="844"/>
      <c r="G14" s="844"/>
      <c r="H14" s="5"/>
      <c r="I14" s="6"/>
    </row>
    <row r="15" spans="1:9" s="7" customFormat="1" ht="15.6" x14ac:dyDescent="0.3">
      <c r="A15" s="848" t="s">
        <v>46</v>
      </c>
      <c r="B15" s="848"/>
      <c r="C15" s="848"/>
      <c r="D15" s="848"/>
      <c r="E15" s="848"/>
      <c r="F15" s="848"/>
      <c r="G15" s="848"/>
      <c r="H15" s="8"/>
      <c r="I15" s="6"/>
    </row>
    <row r="16" spans="1:9" s="7" customFormat="1" ht="19.95" customHeight="1" x14ac:dyDescent="0.3">
      <c r="A16" s="845" t="s">
        <v>1</v>
      </c>
      <c r="B16" s="845"/>
      <c r="C16" s="845"/>
      <c r="D16" s="845"/>
      <c r="E16" s="845"/>
      <c r="F16" s="845"/>
      <c r="G16" s="845"/>
      <c r="H16" s="9"/>
      <c r="I16" s="6"/>
    </row>
    <row r="17" spans="1:256" s="7" customFormat="1" ht="19.2" customHeight="1" x14ac:dyDescent="0.3">
      <c r="A17" s="844" t="s">
        <v>283</v>
      </c>
      <c r="B17" s="844"/>
      <c r="C17" s="844"/>
      <c r="D17" s="844"/>
      <c r="E17" s="844"/>
      <c r="F17" s="844"/>
      <c r="G17" s="844"/>
      <c r="H17" s="5"/>
      <c r="I17" s="6"/>
    </row>
    <row r="18" spans="1:256" ht="18" customHeight="1" x14ac:dyDescent="0.3">
      <c r="A18" s="10"/>
      <c r="B18" s="10"/>
      <c r="C18" s="11"/>
      <c r="D18" s="11"/>
      <c r="E18" s="11"/>
      <c r="F18" s="11"/>
      <c r="G18" s="11"/>
      <c r="H18" s="11" t="s">
        <v>48</v>
      </c>
      <c r="J18" s="12"/>
      <c r="K18" s="12"/>
      <c r="L18" s="12"/>
      <c r="M18" s="12"/>
    </row>
    <row r="19" spans="1:256" ht="52.65" customHeight="1" x14ac:dyDescent="0.3">
      <c r="A19" s="846" t="s">
        <v>187</v>
      </c>
      <c r="B19" s="846"/>
      <c r="C19" s="846"/>
      <c r="D19" s="846"/>
      <c r="E19" s="846"/>
      <c r="F19" s="846"/>
      <c r="G19" s="846"/>
      <c r="H19" s="10"/>
      <c r="J19" s="12"/>
      <c r="K19" s="12"/>
      <c r="L19" s="12"/>
      <c r="M19" s="12"/>
    </row>
    <row r="20" spans="1:256" s="246" customFormat="1" ht="51.75" customHeight="1" x14ac:dyDescent="0.3">
      <c r="A20" s="704" t="s">
        <v>299</v>
      </c>
      <c r="B20" s="704"/>
      <c r="C20" s="704"/>
      <c r="D20" s="704"/>
      <c r="E20" s="704"/>
      <c r="F20" s="704"/>
      <c r="G20" s="704"/>
      <c r="H20" s="247"/>
      <c r="I20" s="248"/>
      <c r="J20" s="247"/>
      <c r="K20" s="247"/>
      <c r="L20" s="247"/>
      <c r="M20" s="247"/>
    </row>
    <row r="21" spans="1:256" s="7" customFormat="1" ht="102" customHeight="1" x14ac:dyDescent="0.3">
      <c r="A21" s="854" t="s">
        <v>317</v>
      </c>
      <c r="B21" s="854"/>
      <c r="C21" s="854"/>
      <c r="D21" s="854"/>
      <c r="E21" s="854"/>
      <c r="F21" s="854"/>
      <c r="G21" s="854"/>
      <c r="H21" s="13"/>
      <c r="I21" s="285"/>
      <c r="J21" s="286"/>
      <c r="K21" s="286"/>
      <c r="L21" s="286"/>
    </row>
    <row r="22" spans="1:256" s="14" customFormat="1" ht="24.6" customHeight="1" x14ac:dyDescent="0.3">
      <c r="A22" s="4" t="s">
        <v>2</v>
      </c>
    </row>
    <row r="23" spans="1:256" s="14" customFormat="1" ht="20.399999999999999" customHeight="1" x14ac:dyDescent="0.3">
      <c r="A23" s="855" t="s">
        <v>47</v>
      </c>
      <c r="B23" s="855"/>
      <c r="C23" s="855"/>
      <c r="D23" s="855"/>
      <c r="E23" s="855"/>
      <c r="F23" s="855"/>
      <c r="G23" s="855"/>
    </row>
    <row r="24" spans="1:256" s="61" customFormat="1" ht="25.95" customHeight="1" x14ac:dyDescent="0.4">
      <c r="A24" s="717" t="s">
        <v>52</v>
      </c>
      <c r="B24" s="717"/>
      <c r="C24" s="717"/>
      <c r="D24" s="717"/>
      <c r="E24" s="717"/>
      <c r="F24" s="717"/>
      <c r="G24" s="717"/>
      <c r="H24" s="717"/>
      <c r="I24" s="717"/>
      <c r="J24" s="717"/>
      <c r="K24" s="717"/>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1" customFormat="1" ht="19.95" customHeight="1" x14ac:dyDescent="0.4">
      <c r="A25" s="64" t="s">
        <v>53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14" customFormat="1" ht="15.6" x14ac:dyDescent="0.3">
      <c r="A26" s="4" t="s">
        <v>44</v>
      </c>
    </row>
    <row r="27" spans="1:256" ht="73.95" customHeight="1" x14ac:dyDescent="0.3">
      <c r="A27" s="854" t="s">
        <v>190</v>
      </c>
      <c r="B27" s="854"/>
      <c r="C27" s="854"/>
      <c r="D27" s="854"/>
      <c r="E27" s="854"/>
      <c r="F27" s="854"/>
      <c r="G27" s="854"/>
      <c r="H27" s="10"/>
      <c r="I27" s="15"/>
      <c r="J27" s="16"/>
      <c r="K27" s="16"/>
      <c r="L27" s="16"/>
    </row>
    <row r="28" spans="1:256" s="14" customFormat="1" ht="83.4" customHeight="1" x14ac:dyDescent="0.3">
      <c r="A28" s="849" t="s">
        <v>324</v>
      </c>
      <c r="B28" s="849"/>
      <c r="C28" s="849"/>
      <c r="D28" s="849"/>
      <c r="E28" s="849"/>
      <c r="F28" s="849"/>
      <c r="G28" s="849"/>
    </row>
    <row r="29" spans="1:256" ht="108.6" customHeight="1" x14ac:dyDescent="0.3">
      <c r="A29" s="850" t="s">
        <v>191</v>
      </c>
      <c r="B29" s="850"/>
      <c r="C29" s="850"/>
      <c r="D29" s="850"/>
      <c r="E29" s="850"/>
      <c r="F29" s="850"/>
      <c r="G29" s="850"/>
      <c r="H29" s="10"/>
    </row>
    <row r="30" spans="1:256" ht="26.4" customHeight="1" x14ac:dyDescent="0.3">
      <c r="A30" s="856" t="s">
        <v>3</v>
      </c>
      <c r="B30" s="856"/>
      <c r="C30" s="856"/>
      <c r="D30" s="856"/>
      <c r="E30" s="856"/>
      <c r="F30" s="856"/>
      <c r="G30" s="856"/>
      <c r="H30" s="3"/>
      <c r="I30" s="2"/>
    </row>
    <row r="31" spans="1:256" ht="31.2" customHeight="1" x14ac:dyDescent="0.3">
      <c r="A31" s="857" t="s">
        <v>4</v>
      </c>
      <c r="B31" s="857" t="s">
        <v>5</v>
      </c>
      <c r="C31" s="687" t="s">
        <v>300</v>
      </c>
      <c r="D31" s="687" t="s">
        <v>301</v>
      </c>
      <c r="E31" s="687" t="s">
        <v>37</v>
      </c>
      <c r="F31" s="687"/>
      <c r="G31" s="687"/>
      <c r="H31" s="3"/>
      <c r="I31" s="2"/>
    </row>
    <row r="32" spans="1:256" ht="22.95" customHeight="1" x14ac:dyDescent="0.3">
      <c r="A32" s="858"/>
      <c r="B32" s="859"/>
      <c r="C32" s="687"/>
      <c r="D32" s="687"/>
      <c r="E32" s="497" t="s">
        <v>105</v>
      </c>
      <c r="F32" s="497" t="s">
        <v>210</v>
      </c>
      <c r="G32" s="497" t="s">
        <v>284</v>
      </c>
      <c r="H32" s="3"/>
      <c r="I32" s="2"/>
    </row>
    <row r="33" spans="1:13" ht="21.75" customHeight="1" x14ac:dyDescent="0.3">
      <c r="A33" s="18" t="s">
        <v>15</v>
      </c>
      <c r="B33" s="343" t="s">
        <v>14</v>
      </c>
      <c r="C33" s="41">
        <f>704728-3324+69904-4000+18800-6000</f>
        <v>780108</v>
      </c>
      <c r="D33" s="298">
        <f>934086+20406+43910+8267-8000</f>
        <v>998669</v>
      </c>
      <c r="E33" s="302">
        <v>1107542</v>
      </c>
      <c r="F33" s="302">
        <v>1142578</v>
      </c>
      <c r="G33" s="302">
        <v>1177984</v>
      </c>
      <c r="H33" s="3"/>
      <c r="I33" s="2"/>
    </row>
    <row r="34" spans="1:13" ht="69.599999999999994" customHeight="1" x14ac:dyDescent="0.3">
      <c r="A34" s="294" t="s">
        <v>271</v>
      </c>
      <c r="B34" s="343"/>
      <c r="C34" s="41"/>
      <c r="D34" s="298">
        <f>6622+7111-1432</f>
        <v>12301</v>
      </c>
      <c r="E34" s="302"/>
      <c r="F34" s="302"/>
      <c r="G34" s="302"/>
      <c r="H34" s="3"/>
      <c r="I34" s="2"/>
    </row>
    <row r="35" spans="1:13" ht="31.95" customHeight="1" x14ac:dyDescent="0.3">
      <c r="A35" s="19" t="s">
        <v>16</v>
      </c>
      <c r="B35" s="20" t="s">
        <v>14</v>
      </c>
      <c r="C35" s="21">
        <f>C33+C34</f>
        <v>780108</v>
      </c>
      <c r="D35" s="21">
        <f t="shared" ref="D35:G35" si="0">D33+D34</f>
        <v>1010970</v>
      </c>
      <c r="E35" s="21">
        <f t="shared" si="0"/>
        <v>1107542</v>
      </c>
      <c r="F35" s="21">
        <f t="shared" si="0"/>
        <v>1142578</v>
      </c>
      <c r="G35" s="21">
        <f t="shared" si="0"/>
        <v>1177984</v>
      </c>
      <c r="I35" s="12"/>
      <c r="J35" s="12"/>
      <c r="K35" s="12"/>
      <c r="L35" s="12"/>
    </row>
    <row r="36" spans="1:13" s="7" customFormat="1" ht="19.5" hidden="1" customHeight="1" x14ac:dyDescent="0.3">
      <c r="A36" s="846" t="s">
        <v>17</v>
      </c>
      <c r="B36" s="846"/>
      <c r="C36" s="846"/>
      <c r="D36" s="846"/>
      <c r="E36" s="846"/>
      <c r="F36" s="846"/>
      <c r="G36" s="846"/>
      <c r="H36" s="846"/>
      <c r="I36" s="6"/>
      <c r="J36" s="11"/>
      <c r="K36" s="11"/>
      <c r="L36" s="11"/>
      <c r="M36" s="11"/>
    </row>
    <row r="37" spans="1:13" s="14" customFormat="1" ht="17.25" hidden="1" customHeight="1" x14ac:dyDescent="0.3">
      <c r="A37" s="4" t="s">
        <v>18</v>
      </c>
    </row>
    <row r="38" spans="1:13" s="14" customFormat="1" ht="15.75" hidden="1" customHeight="1" x14ac:dyDescent="0.3">
      <c r="A38" s="847" t="s">
        <v>42</v>
      </c>
      <c r="B38" s="847"/>
      <c r="C38" s="847"/>
      <c r="D38" s="847"/>
      <c r="E38" s="847"/>
      <c r="F38" s="847"/>
      <c r="G38" s="847"/>
    </row>
    <row r="39" spans="1:13" s="14" customFormat="1" ht="17.25" hidden="1" customHeight="1" x14ac:dyDescent="0.3">
      <c r="A39" s="4" t="s">
        <v>44</v>
      </c>
      <c r="B39" s="23"/>
      <c r="C39" s="23"/>
      <c r="D39" s="23"/>
      <c r="E39" s="23"/>
      <c r="F39" s="23"/>
      <c r="G39" s="23"/>
    </row>
    <row r="40" spans="1:13" ht="113.25" hidden="1" customHeight="1" x14ac:dyDescent="0.3">
      <c r="A40" s="851" t="s">
        <v>45</v>
      </c>
      <c r="B40" s="851"/>
      <c r="C40" s="851"/>
      <c r="D40" s="851"/>
      <c r="E40" s="851"/>
      <c r="F40" s="851"/>
      <c r="G40" s="851"/>
      <c r="H40" s="10"/>
    </row>
    <row r="41" spans="1:13" ht="16.649999999999999" hidden="1" customHeight="1" x14ac:dyDescent="0.3">
      <c r="A41" s="852" t="s">
        <v>19</v>
      </c>
      <c r="B41" s="853" t="s">
        <v>5</v>
      </c>
      <c r="C41" s="24" t="s">
        <v>6</v>
      </c>
      <c r="D41" s="24" t="s">
        <v>7</v>
      </c>
      <c r="E41" s="853" t="s">
        <v>8</v>
      </c>
      <c r="F41" s="853"/>
      <c r="G41" s="853"/>
      <c r="H41" s="25"/>
      <c r="I41" s="2"/>
    </row>
    <row r="42" spans="1:13" ht="17.399999999999999" hidden="1" customHeight="1" x14ac:dyDescent="0.3">
      <c r="A42" s="852"/>
      <c r="B42" s="853"/>
      <c r="C42" s="17" t="s">
        <v>9</v>
      </c>
      <c r="D42" s="17" t="s">
        <v>10</v>
      </c>
      <c r="E42" s="17" t="s">
        <v>11</v>
      </c>
      <c r="F42" s="17" t="s">
        <v>12</v>
      </c>
      <c r="G42" s="17" t="s">
        <v>24</v>
      </c>
      <c r="H42" s="25"/>
      <c r="I42" s="2"/>
    </row>
    <row r="43" spans="1:13" ht="31.5" hidden="1" customHeight="1" x14ac:dyDescent="0.3">
      <c r="A43" s="26" t="s">
        <v>40</v>
      </c>
      <c r="B43" s="27" t="s">
        <v>30</v>
      </c>
      <c r="C43" s="45">
        <v>15</v>
      </c>
      <c r="D43" s="45"/>
      <c r="E43" s="41">
        <v>15</v>
      </c>
      <c r="F43" s="45"/>
      <c r="G43" s="45"/>
      <c r="H43" s="25"/>
      <c r="I43" s="2"/>
    </row>
    <row r="44" spans="1:13" ht="31.5" hidden="1" customHeight="1" x14ac:dyDescent="0.3">
      <c r="A44" s="26" t="s">
        <v>25</v>
      </c>
      <c r="B44" s="40" t="s">
        <v>30</v>
      </c>
      <c r="C44" s="28"/>
      <c r="D44" s="28"/>
      <c r="E44" s="46">
        <v>4185</v>
      </c>
      <c r="F44" s="28"/>
      <c r="G44" s="28"/>
      <c r="H44" s="25"/>
      <c r="I44" s="2"/>
    </row>
    <row r="45" spans="1:13" ht="37.200000000000003" hidden="1" customHeight="1" x14ac:dyDescent="0.3">
      <c r="A45" s="26" t="s">
        <v>26</v>
      </c>
      <c r="B45" s="40" t="s">
        <v>30</v>
      </c>
      <c r="C45" s="45">
        <v>350</v>
      </c>
      <c r="D45" s="45"/>
      <c r="E45" s="45">
        <v>410</v>
      </c>
      <c r="F45" s="45"/>
      <c r="G45" s="45"/>
      <c r="H45" s="25"/>
      <c r="I45" s="2"/>
    </row>
    <row r="46" spans="1:13" ht="31.5" hidden="1" customHeight="1" x14ac:dyDescent="0.3">
      <c r="A46" s="26" t="s">
        <v>27</v>
      </c>
      <c r="B46" s="40" t="s">
        <v>30</v>
      </c>
      <c r="C46" s="28"/>
      <c r="D46" s="28"/>
      <c r="E46" s="46">
        <v>2000</v>
      </c>
      <c r="F46" s="46"/>
      <c r="G46" s="46"/>
      <c r="H46" s="25"/>
      <c r="I46" s="2"/>
    </row>
    <row r="47" spans="1:13" ht="31.5" hidden="1" customHeight="1" x14ac:dyDescent="0.3">
      <c r="A47" s="26" t="s">
        <v>28</v>
      </c>
      <c r="B47" s="40" t="s">
        <v>30</v>
      </c>
      <c r="C47" s="28"/>
      <c r="D47" s="28"/>
      <c r="E47" s="46">
        <v>250</v>
      </c>
      <c r="F47" s="46"/>
      <c r="G47" s="46"/>
      <c r="H47" s="25"/>
      <c r="I47" s="2"/>
    </row>
    <row r="48" spans="1:13" ht="31.5" hidden="1" customHeight="1" x14ac:dyDescent="0.3">
      <c r="A48" s="26" t="s">
        <v>29</v>
      </c>
      <c r="B48" s="40" t="s">
        <v>30</v>
      </c>
      <c r="C48" s="28"/>
      <c r="D48" s="28"/>
      <c r="E48" s="28"/>
      <c r="F48" s="28"/>
      <c r="G48" s="28"/>
      <c r="H48" s="25"/>
      <c r="I48" s="2"/>
    </row>
    <row r="49" spans="1:13" ht="12" hidden="1" customHeight="1" x14ac:dyDescent="0.3">
      <c r="A49" s="29"/>
      <c r="B49" s="30"/>
      <c r="C49" s="31"/>
      <c r="D49" s="31"/>
      <c r="E49" s="31"/>
      <c r="F49" s="31"/>
      <c r="G49" s="31"/>
      <c r="H49" s="25"/>
      <c r="I49" s="2"/>
    </row>
    <row r="50" spans="1:13" ht="20.399999999999999" hidden="1" customHeight="1" x14ac:dyDescent="0.3">
      <c r="A50" s="853" t="s">
        <v>20</v>
      </c>
      <c r="B50" s="853" t="s">
        <v>5</v>
      </c>
      <c r="C50" s="24" t="s">
        <v>6</v>
      </c>
      <c r="D50" s="24" t="s">
        <v>7</v>
      </c>
      <c r="E50" s="853" t="s">
        <v>8</v>
      </c>
      <c r="F50" s="853"/>
      <c r="G50" s="853"/>
      <c r="H50" s="25"/>
      <c r="I50" s="12"/>
      <c r="J50" s="12"/>
      <c r="K50" s="12"/>
      <c r="L50" s="12"/>
    </row>
    <row r="51" spans="1:13" ht="15.75" hidden="1" customHeight="1" x14ac:dyDescent="0.3">
      <c r="A51" s="853"/>
      <c r="B51" s="853"/>
      <c r="C51" s="17" t="s">
        <v>9</v>
      </c>
      <c r="D51" s="17" t="s">
        <v>10</v>
      </c>
      <c r="E51" s="17" t="s">
        <v>11</v>
      </c>
      <c r="F51" s="17" t="s">
        <v>12</v>
      </c>
      <c r="G51" s="17" t="s">
        <v>24</v>
      </c>
      <c r="H51" s="3"/>
      <c r="I51" s="12"/>
      <c r="J51" s="12"/>
      <c r="K51" s="12"/>
      <c r="L51" s="12"/>
    </row>
    <row r="52" spans="1:13" ht="31.2" hidden="1" customHeight="1" x14ac:dyDescent="0.3">
      <c r="A52" s="32" t="s">
        <v>13</v>
      </c>
      <c r="B52" s="17" t="s">
        <v>14</v>
      </c>
      <c r="C52" s="41">
        <v>1684</v>
      </c>
      <c r="D52" s="41">
        <v>8250</v>
      </c>
      <c r="E52" s="41">
        <v>45954</v>
      </c>
      <c r="F52" s="41"/>
      <c r="G52" s="42"/>
      <c r="H52" s="3"/>
      <c r="I52" s="12"/>
      <c r="J52" s="12"/>
      <c r="K52" s="12"/>
      <c r="L52" s="12"/>
    </row>
    <row r="53" spans="1:13" ht="32.25" hidden="1" customHeight="1" x14ac:dyDescent="0.3">
      <c r="A53" s="19" t="s">
        <v>21</v>
      </c>
      <c r="B53" s="20" t="s">
        <v>14</v>
      </c>
      <c r="C53" s="21">
        <f>SUM(C52)</f>
        <v>1684</v>
      </c>
      <c r="D53" s="21">
        <f>SUM(D52)</f>
        <v>8250</v>
      </c>
      <c r="E53" s="21">
        <f>SUM(E52)</f>
        <v>45954</v>
      </c>
      <c r="F53" s="21">
        <f>SUM(F52)</f>
        <v>0</v>
      </c>
      <c r="G53" s="21">
        <f>SUM(G52)</f>
        <v>0</v>
      </c>
      <c r="H53" s="3"/>
      <c r="I53" s="12"/>
      <c r="J53" s="33"/>
      <c r="K53" s="33"/>
      <c r="L53" s="33"/>
    </row>
    <row r="54" spans="1:13" s="7" customFormat="1" ht="31.2" customHeight="1" x14ac:dyDescent="0.3">
      <c r="A54" s="860" t="s">
        <v>22</v>
      </c>
      <c r="B54" s="860"/>
      <c r="C54" s="860"/>
      <c r="D54" s="860"/>
      <c r="E54" s="860"/>
      <c r="F54" s="860"/>
      <c r="G54" s="860"/>
      <c r="H54" s="10"/>
      <c r="I54" s="6"/>
      <c r="J54" s="11"/>
      <c r="K54" s="11"/>
      <c r="L54" s="11"/>
      <c r="M54" s="11"/>
    </row>
    <row r="55" spans="1:13" s="7" customFormat="1" ht="16.649999999999999" customHeight="1" x14ac:dyDescent="0.3">
      <c r="A55" s="13" t="s">
        <v>23</v>
      </c>
      <c r="B55" s="13"/>
      <c r="C55" s="13"/>
      <c r="D55" s="13"/>
      <c r="E55" s="13"/>
      <c r="F55" s="13"/>
      <c r="G55" s="13"/>
      <c r="H55" s="22"/>
      <c r="I55" s="6"/>
    </row>
    <row r="56" spans="1:13" s="7" customFormat="1" ht="16.649999999999999" customHeight="1" x14ac:dyDescent="0.3">
      <c r="A56" s="717" t="s">
        <v>52</v>
      </c>
      <c r="B56" s="717"/>
      <c r="C56" s="717"/>
      <c r="D56" s="717"/>
      <c r="E56" s="717"/>
      <c r="F56" s="717"/>
      <c r="G56" s="717"/>
      <c r="H56" s="717"/>
      <c r="I56" s="717"/>
      <c r="J56" s="717"/>
      <c r="K56" s="717"/>
    </row>
    <row r="57" spans="1:13" s="14" customFormat="1" ht="27" customHeight="1" x14ac:dyDescent="0.3">
      <c r="A57" s="4" t="s">
        <v>44</v>
      </c>
      <c r="B57" s="23"/>
      <c r="C57" s="23"/>
      <c r="D57" s="23"/>
      <c r="E57" s="23"/>
      <c r="F57" s="23"/>
      <c r="G57" s="23"/>
    </row>
    <row r="58" spans="1:13" ht="123" customHeight="1" x14ac:dyDescent="0.3">
      <c r="A58" s="850" t="s">
        <v>191</v>
      </c>
      <c r="B58" s="850"/>
      <c r="C58" s="850"/>
      <c r="D58" s="850"/>
      <c r="E58" s="850"/>
      <c r="F58" s="850"/>
      <c r="G58" s="850"/>
      <c r="H58" s="10"/>
    </row>
    <row r="59" spans="1:13" ht="26.4" customHeight="1" x14ac:dyDescent="0.3">
      <c r="A59" s="861" t="s">
        <v>19</v>
      </c>
      <c r="B59" s="853" t="s">
        <v>5</v>
      </c>
      <c r="C59" s="687" t="s">
        <v>300</v>
      </c>
      <c r="D59" s="687" t="s">
        <v>301</v>
      </c>
      <c r="E59" s="687" t="s">
        <v>37</v>
      </c>
      <c r="F59" s="687"/>
      <c r="G59" s="687"/>
      <c r="H59" s="25"/>
      <c r="I59" s="2"/>
    </row>
    <row r="60" spans="1:13" ht="27" customHeight="1" x14ac:dyDescent="0.3">
      <c r="A60" s="862"/>
      <c r="B60" s="853"/>
      <c r="C60" s="687"/>
      <c r="D60" s="687"/>
      <c r="E60" s="497" t="s">
        <v>105</v>
      </c>
      <c r="F60" s="497" t="s">
        <v>210</v>
      </c>
      <c r="G60" s="497" t="s">
        <v>284</v>
      </c>
      <c r="H60" s="25"/>
      <c r="I60" s="2"/>
    </row>
    <row r="61" spans="1:13" ht="31.5" customHeight="1" x14ac:dyDescent="0.3">
      <c r="A61" s="220" t="s">
        <v>40</v>
      </c>
      <c r="B61" s="218" t="s">
        <v>30</v>
      </c>
      <c r="C61" s="41">
        <f t="shared" ref="C61" si="1">30+8</f>
        <v>38</v>
      </c>
      <c r="D61" s="41">
        <f>40+8+3</f>
        <v>51</v>
      </c>
      <c r="E61" s="41">
        <f>40+11</f>
        <v>51</v>
      </c>
      <c r="F61" s="41">
        <f t="shared" ref="F61:G61" si="2">40+11</f>
        <v>51</v>
      </c>
      <c r="G61" s="41">
        <f t="shared" si="2"/>
        <v>51</v>
      </c>
      <c r="H61" s="25" t="s">
        <v>48</v>
      </c>
      <c r="I61" s="2"/>
    </row>
    <row r="62" spans="1:13" ht="37.200000000000003" customHeight="1" x14ac:dyDescent="0.3">
      <c r="A62" s="220" t="s">
        <v>26</v>
      </c>
      <c r="B62" s="218" t="s">
        <v>30</v>
      </c>
      <c r="C62" s="45">
        <f>200+360</f>
        <v>560</v>
      </c>
      <c r="D62" s="45">
        <f>480+200+69</f>
        <v>749</v>
      </c>
      <c r="E62" s="45">
        <f>540+275</f>
        <v>815</v>
      </c>
      <c r="F62" s="45">
        <f t="shared" ref="F62:G62" si="3">540+275</f>
        <v>815</v>
      </c>
      <c r="G62" s="45">
        <f t="shared" si="3"/>
        <v>815</v>
      </c>
      <c r="H62" s="25"/>
      <c r="I62" s="2"/>
    </row>
    <row r="63" spans="1:13" ht="59.4" customHeight="1" x14ac:dyDescent="0.3">
      <c r="A63" s="303" t="s">
        <v>189</v>
      </c>
      <c r="B63" s="221" t="s">
        <v>109</v>
      </c>
      <c r="C63" s="219">
        <v>192</v>
      </c>
      <c r="D63" s="219">
        <f>192+67.5</f>
        <v>259.5</v>
      </c>
      <c r="E63" s="609">
        <f>247.5+4+12</f>
        <v>263.5</v>
      </c>
      <c r="F63" s="609">
        <f t="shared" ref="F63:G63" si="4">247.5+4+12</f>
        <v>263.5</v>
      </c>
      <c r="G63" s="609">
        <f t="shared" si="4"/>
        <v>263.5</v>
      </c>
      <c r="H63" s="25" t="s">
        <v>48</v>
      </c>
      <c r="I63" s="2"/>
    </row>
    <row r="64" spans="1:13" ht="79.2" customHeight="1" x14ac:dyDescent="0.3">
      <c r="A64" s="222" t="s">
        <v>104</v>
      </c>
      <c r="B64" s="223" t="s">
        <v>39</v>
      </c>
      <c r="C64" s="45">
        <f>28+2+1+2</f>
        <v>33</v>
      </c>
      <c r="D64" s="45">
        <f>33+2+1+4+1</f>
        <v>41</v>
      </c>
      <c r="E64" s="45">
        <v>41</v>
      </c>
      <c r="F64" s="45">
        <v>41</v>
      </c>
      <c r="G64" s="45">
        <v>41</v>
      </c>
      <c r="H64" s="25" t="s">
        <v>48</v>
      </c>
      <c r="I64" s="2"/>
    </row>
    <row r="65" spans="1:12" s="7" customFormat="1" ht="62.4" customHeight="1" x14ac:dyDescent="0.3">
      <c r="A65" s="220" t="s">
        <v>276</v>
      </c>
      <c r="B65" s="223" t="s">
        <v>39</v>
      </c>
      <c r="C65" s="46"/>
      <c r="D65" s="46">
        <f>6+2195</f>
        <v>2201</v>
      </c>
      <c r="E65" s="46"/>
      <c r="F65" s="46"/>
      <c r="G65" s="610"/>
      <c r="H65" s="321" t="s">
        <v>48</v>
      </c>
      <c r="I65" s="7" t="s">
        <v>195</v>
      </c>
    </row>
    <row r="66" spans="1:12" s="7" customFormat="1" ht="40.200000000000003" customHeight="1" x14ac:dyDescent="0.3">
      <c r="A66" s="220" t="s">
        <v>275</v>
      </c>
      <c r="B66" s="223" t="s">
        <v>39</v>
      </c>
      <c r="C66" s="46"/>
      <c r="D66" s="46">
        <v>9</v>
      </c>
      <c r="E66" s="46">
        <v>9</v>
      </c>
      <c r="F66" s="46"/>
      <c r="G66" s="610"/>
      <c r="H66" s="321" t="s">
        <v>48</v>
      </c>
    </row>
    <row r="67" spans="1:12" ht="30.75" customHeight="1" x14ac:dyDescent="0.3">
      <c r="A67" s="853" t="s">
        <v>20</v>
      </c>
      <c r="B67" s="853" t="s">
        <v>5</v>
      </c>
      <c r="C67" s="687" t="s">
        <v>300</v>
      </c>
      <c r="D67" s="687" t="s">
        <v>301</v>
      </c>
      <c r="E67" s="687" t="s">
        <v>37</v>
      </c>
      <c r="F67" s="687"/>
      <c r="G67" s="687"/>
      <c r="H67" s="25" t="s">
        <v>48</v>
      </c>
      <c r="I67" s="12"/>
      <c r="J67" s="12"/>
      <c r="K67" s="12"/>
      <c r="L67" s="12"/>
    </row>
    <row r="68" spans="1:12" ht="29.4" customHeight="1" x14ac:dyDescent="0.3">
      <c r="A68" s="853"/>
      <c r="B68" s="853"/>
      <c r="C68" s="687"/>
      <c r="D68" s="687"/>
      <c r="E68" s="497" t="s">
        <v>105</v>
      </c>
      <c r="F68" s="497" t="s">
        <v>210</v>
      </c>
      <c r="G68" s="497" t="s">
        <v>284</v>
      </c>
      <c r="H68" s="3"/>
      <c r="I68" s="12"/>
      <c r="J68" s="12"/>
      <c r="K68" s="12"/>
      <c r="L68" s="12"/>
    </row>
    <row r="69" spans="1:12" s="7" customFormat="1" ht="23.25" customHeight="1" x14ac:dyDescent="0.3">
      <c r="A69" s="224" t="s">
        <v>15</v>
      </c>
      <c r="B69" s="218" t="s">
        <v>14</v>
      </c>
      <c r="C69" s="41">
        <f>704728-3324+69904-4000+18800-6000</f>
        <v>780108</v>
      </c>
      <c r="D69" s="298">
        <f>934086+20406+43910+8267-8000</f>
        <v>998669</v>
      </c>
      <c r="E69" s="302">
        <v>1107542</v>
      </c>
      <c r="F69" s="302">
        <v>1142578</v>
      </c>
      <c r="G69" s="302">
        <v>1177984</v>
      </c>
      <c r="H69" s="6"/>
      <c r="I69" s="11"/>
      <c r="J69" s="11"/>
      <c r="K69" s="11"/>
      <c r="L69" s="11"/>
    </row>
    <row r="70" spans="1:12" ht="36.6" customHeight="1" x14ac:dyDescent="0.3">
      <c r="A70" s="19" t="s">
        <v>21</v>
      </c>
      <c r="B70" s="320" t="s">
        <v>14</v>
      </c>
      <c r="C70" s="21">
        <f>C69</f>
        <v>780108</v>
      </c>
      <c r="D70" s="21">
        <f t="shared" ref="D70:G70" si="5">D69</f>
        <v>998669</v>
      </c>
      <c r="E70" s="21">
        <f t="shared" si="5"/>
        <v>1107542</v>
      </c>
      <c r="F70" s="21">
        <f t="shared" si="5"/>
        <v>1142578</v>
      </c>
      <c r="G70" s="21">
        <f t="shared" si="5"/>
        <v>1177984</v>
      </c>
      <c r="H70" s="3" t="s">
        <v>48</v>
      </c>
      <c r="I70" s="12" t="s">
        <v>48</v>
      </c>
      <c r="J70" s="33"/>
      <c r="K70" s="33"/>
      <c r="L70" s="33"/>
    </row>
    <row r="72" spans="1:12" x14ac:dyDescent="0.3">
      <c r="E72" s="34"/>
    </row>
  </sheetData>
  <mergeCells count="50">
    <mergeCell ref="D11:G11"/>
    <mergeCell ref="D8:G8"/>
    <mergeCell ref="D9:G9"/>
    <mergeCell ref="D10:G10"/>
    <mergeCell ref="F1:G1"/>
    <mergeCell ref="D2:G2"/>
    <mergeCell ref="D3:G3"/>
    <mergeCell ref="D4:G4"/>
    <mergeCell ref="D6:G6"/>
    <mergeCell ref="D7:G7"/>
    <mergeCell ref="A67:A68"/>
    <mergeCell ref="B67:B68"/>
    <mergeCell ref="E67:G67"/>
    <mergeCell ref="A50:A51"/>
    <mergeCell ref="B50:B51"/>
    <mergeCell ref="E50:G50"/>
    <mergeCell ref="A54:G54"/>
    <mergeCell ref="A58:G58"/>
    <mergeCell ref="A59:A60"/>
    <mergeCell ref="B59:B60"/>
    <mergeCell ref="E59:G59"/>
    <mergeCell ref="A56:K56"/>
    <mergeCell ref="C59:C60"/>
    <mergeCell ref="D59:D60"/>
    <mergeCell ref="C67:C68"/>
    <mergeCell ref="D67:D68"/>
    <mergeCell ref="A40:G40"/>
    <mergeCell ref="A41:A42"/>
    <mergeCell ref="B41:B42"/>
    <mergeCell ref="E41:G41"/>
    <mergeCell ref="A21:G21"/>
    <mergeCell ref="A23:G23"/>
    <mergeCell ref="C31:C32"/>
    <mergeCell ref="D31:D32"/>
    <mergeCell ref="A30:G30"/>
    <mergeCell ref="A31:A32"/>
    <mergeCell ref="B31:B32"/>
    <mergeCell ref="E31:G31"/>
    <mergeCell ref="A27:G27"/>
    <mergeCell ref="A14:G14"/>
    <mergeCell ref="A16:G16"/>
    <mergeCell ref="A17:G17"/>
    <mergeCell ref="A36:H36"/>
    <mergeCell ref="A38:G38"/>
    <mergeCell ref="A15:G15"/>
    <mergeCell ref="A28:G28"/>
    <mergeCell ref="A29:G29"/>
    <mergeCell ref="A19:G19"/>
    <mergeCell ref="A24:K24"/>
    <mergeCell ref="A20:G20"/>
  </mergeCells>
  <hyperlinks>
    <hyperlink ref="G2" r:id="rId1" display="jl:31665116.100 "/>
  </hyperlinks>
  <printOptions horizontalCentered="1"/>
  <pageMargins left="0.39370078740157483" right="0.39370078740157483" top="0.39370078740157483" bottom="0.39370078740157483" header="0.19685039370078741" footer="0.19685039370078741"/>
  <pageSetup paperSize="9" scale="76" fitToHeight="0" orientation="landscape" r:id="rId2"/>
  <headerFooter alignWithMargins="0"/>
  <rowBreaks count="2" manualBreakCount="2">
    <brk id="26" max="10" man="1"/>
    <brk id="40"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6"/>
  <sheetViews>
    <sheetView view="pageBreakPreview" topLeftCell="A37" zoomScale="50" zoomScaleNormal="60" zoomScaleSheetLayoutView="50" workbookViewId="0">
      <selection activeCell="A59" sqref="A59"/>
    </sheetView>
  </sheetViews>
  <sheetFormatPr defaultRowHeight="13.8" x14ac:dyDescent="0.3"/>
  <cols>
    <col min="1" max="1" width="44.33203125" style="591" customWidth="1"/>
    <col min="2" max="2" width="19.33203125" style="591" customWidth="1"/>
    <col min="3" max="3" width="15" style="546" customWidth="1"/>
    <col min="4" max="4" width="16.33203125" style="546" customWidth="1"/>
    <col min="5" max="5" width="15.33203125" style="546" customWidth="1"/>
    <col min="6" max="6" width="14.109375" style="546" customWidth="1"/>
    <col min="7" max="7" width="15.88671875" style="546" customWidth="1"/>
    <col min="8" max="8" width="32.88671875" style="546" customWidth="1"/>
    <col min="9" max="9" width="11" style="547" customWidth="1"/>
    <col min="10" max="10" width="11.109375" style="546" customWidth="1"/>
    <col min="11" max="12" width="13.33203125" style="546" customWidth="1"/>
    <col min="13" max="13" width="13.88671875" style="546" customWidth="1"/>
    <col min="14" max="17" width="9.109375" style="546" customWidth="1"/>
    <col min="18" max="256" width="8.88671875" style="546"/>
    <col min="257" max="257" width="46.109375" style="546" customWidth="1"/>
    <col min="258" max="258" width="30.6640625" style="546" customWidth="1"/>
    <col min="259" max="259" width="20.88671875" style="546" customWidth="1"/>
    <col min="260" max="261" width="20.33203125" style="546" customWidth="1"/>
    <col min="262" max="262" width="14.6640625" style="546" customWidth="1"/>
    <col min="263" max="263" width="14" style="546" customWidth="1"/>
    <col min="264" max="264" width="32.88671875" style="546" customWidth="1"/>
    <col min="265" max="265" width="11" style="546" customWidth="1"/>
    <col min="266" max="266" width="11.109375" style="546" customWidth="1"/>
    <col min="267" max="268" width="13.33203125" style="546" customWidth="1"/>
    <col min="269" max="269" width="13.88671875" style="546" customWidth="1"/>
    <col min="270" max="273" width="9.109375" style="546" customWidth="1"/>
    <col min="274" max="512" width="8.88671875" style="546"/>
    <col min="513" max="513" width="46.109375" style="546" customWidth="1"/>
    <col min="514" max="514" width="30.6640625" style="546" customWidth="1"/>
    <col min="515" max="515" width="20.88671875" style="546" customWidth="1"/>
    <col min="516" max="517" width="20.33203125" style="546" customWidth="1"/>
    <col min="518" max="518" width="14.6640625" style="546" customWidth="1"/>
    <col min="519" max="519" width="14" style="546" customWidth="1"/>
    <col min="520" max="520" width="32.88671875" style="546" customWidth="1"/>
    <col min="521" max="521" width="11" style="546" customWidth="1"/>
    <col min="522" max="522" width="11.109375" style="546" customWidth="1"/>
    <col min="523" max="524" width="13.33203125" style="546" customWidth="1"/>
    <col min="525" max="525" width="13.88671875" style="546" customWidth="1"/>
    <col min="526" max="529" width="9.109375" style="546" customWidth="1"/>
    <col min="530" max="768" width="8.88671875" style="546"/>
    <col min="769" max="769" width="46.109375" style="546" customWidth="1"/>
    <col min="770" max="770" width="30.6640625" style="546" customWidth="1"/>
    <col min="771" max="771" width="20.88671875" style="546" customWidth="1"/>
    <col min="772" max="773" width="20.33203125" style="546" customWidth="1"/>
    <col min="774" max="774" width="14.6640625" style="546" customWidth="1"/>
    <col min="775" max="775" width="14" style="546" customWidth="1"/>
    <col min="776" max="776" width="32.88671875" style="546" customWidth="1"/>
    <col min="777" max="777" width="11" style="546" customWidth="1"/>
    <col min="778" max="778" width="11.109375" style="546" customWidth="1"/>
    <col min="779" max="780" width="13.33203125" style="546" customWidth="1"/>
    <col min="781" max="781" width="13.88671875" style="546" customWidth="1"/>
    <col min="782" max="785" width="9.109375" style="546" customWidth="1"/>
    <col min="786" max="1024" width="8.88671875" style="546"/>
    <col min="1025" max="1025" width="46.109375" style="546" customWidth="1"/>
    <col min="1026" max="1026" width="30.6640625" style="546" customWidth="1"/>
    <col min="1027" max="1027" width="20.88671875" style="546" customWidth="1"/>
    <col min="1028" max="1029" width="20.33203125" style="546" customWidth="1"/>
    <col min="1030" max="1030" width="14.6640625" style="546" customWidth="1"/>
    <col min="1031" max="1031" width="14" style="546" customWidth="1"/>
    <col min="1032" max="1032" width="32.88671875" style="546" customWidth="1"/>
    <col min="1033" max="1033" width="11" style="546" customWidth="1"/>
    <col min="1034" max="1034" width="11.109375" style="546" customWidth="1"/>
    <col min="1035" max="1036" width="13.33203125" style="546" customWidth="1"/>
    <col min="1037" max="1037" width="13.88671875" style="546" customWidth="1"/>
    <col min="1038" max="1041" width="9.109375" style="546" customWidth="1"/>
    <col min="1042" max="1280" width="8.88671875" style="546"/>
    <col min="1281" max="1281" width="46.109375" style="546" customWidth="1"/>
    <col min="1282" max="1282" width="30.6640625" style="546" customWidth="1"/>
    <col min="1283" max="1283" width="20.88671875" style="546" customWidth="1"/>
    <col min="1284" max="1285" width="20.33203125" style="546" customWidth="1"/>
    <col min="1286" max="1286" width="14.6640625" style="546" customWidth="1"/>
    <col min="1287" max="1287" width="14" style="546" customWidth="1"/>
    <col min="1288" max="1288" width="32.88671875" style="546" customWidth="1"/>
    <col min="1289" max="1289" width="11" style="546" customWidth="1"/>
    <col min="1290" max="1290" width="11.109375" style="546" customWidth="1"/>
    <col min="1291" max="1292" width="13.33203125" style="546" customWidth="1"/>
    <col min="1293" max="1293" width="13.88671875" style="546" customWidth="1"/>
    <col min="1294" max="1297" width="9.109375" style="546" customWidth="1"/>
    <col min="1298" max="1536" width="8.88671875" style="546"/>
    <col min="1537" max="1537" width="46.109375" style="546" customWidth="1"/>
    <col min="1538" max="1538" width="30.6640625" style="546" customWidth="1"/>
    <col min="1539" max="1539" width="20.88671875" style="546" customWidth="1"/>
    <col min="1540" max="1541" width="20.33203125" style="546" customWidth="1"/>
    <col min="1542" max="1542" width="14.6640625" style="546" customWidth="1"/>
    <col min="1543" max="1543" width="14" style="546" customWidth="1"/>
    <col min="1544" max="1544" width="32.88671875" style="546" customWidth="1"/>
    <col min="1545" max="1545" width="11" style="546" customWidth="1"/>
    <col min="1546" max="1546" width="11.109375" style="546" customWidth="1"/>
    <col min="1547" max="1548" width="13.33203125" style="546" customWidth="1"/>
    <col min="1549" max="1549" width="13.88671875" style="546" customWidth="1"/>
    <col min="1550" max="1553" width="9.109375" style="546" customWidth="1"/>
    <col min="1554" max="1792" width="8.88671875" style="546"/>
    <col min="1793" max="1793" width="46.109375" style="546" customWidth="1"/>
    <col min="1794" max="1794" width="30.6640625" style="546" customWidth="1"/>
    <col min="1795" max="1795" width="20.88671875" style="546" customWidth="1"/>
    <col min="1796" max="1797" width="20.33203125" style="546" customWidth="1"/>
    <col min="1798" max="1798" width="14.6640625" style="546" customWidth="1"/>
    <col min="1799" max="1799" width="14" style="546" customWidth="1"/>
    <col min="1800" max="1800" width="32.88671875" style="546" customWidth="1"/>
    <col min="1801" max="1801" width="11" style="546" customWidth="1"/>
    <col min="1802" max="1802" width="11.109375" style="546" customWidth="1"/>
    <col min="1803" max="1804" width="13.33203125" style="546" customWidth="1"/>
    <col min="1805" max="1805" width="13.88671875" style="546" customWidth="1"/>
    <col min="1806" max="1809" width="9.109375" style="546" customWidth="1"/>
    <col min="1810" max="2048" width="8.88671875" style="546"/>
    <col min="2049" max="2049" width="46.109375" style="546" customWidth="1"/>
    <col min="2050" max="2050" width="30.6640625" style="546" customWidth="1"/>
    <col min="2051" max="2051" width="20.88671875" style="546" customWidth="1"/>
    <col min="2052" max="2053" width="20.33203125" style="546" customWidth="1"/>
    <col min="2054" max="2054" width="14.6640625" style="546" customWidth="1"/>
    <col min="2055" max="2055" width="14" style="546" customWidth="1"/>
    <col min="2056" max="2056" width="32.88671875" style="546" customWidth="1"/>
    <col min="2057" max="2057" width="11" style="546" customWidth="1"/>
    <col min="2058" max="2058" width="11.109375" style="546" customWidth="1"/>
    <col min="2059" max="2060" width="13.33203125" style="546" customWidth="1"/>
    <col min="2061" max="2061" width="13.88671875" style="546" customWidth="1"/>
    <col min="2062" max="2065" width="9.109375" style="546" customWidth="1"/>
    <col min="2066" max="2304" width="8.88671875" style="546"/>
    <col min="2305" max="2305" width="46.109375" style="546" customWidth="1"/>
    <col min="2306" max="2306" width="30.6640625" style="546" customWidth="1"/>
    <col min="2307" max="2307" width="20.88671875" style="546" customWidth="1"/>
    <col min="2308" max="2309" width="20.33203125" style="546" customWidth="1"/>
    <col min="2310" max="2310" width="14.6640625" style="546" customWidth="1"/>
    <col min="2311" max="2311" width="14" style="546" customWidth="1"/>
    <col min="2312" max="2312" width="32.88671875" style="546" customWidth="1"/>
    <col min="2313" max="2313" width="11" style="546" customWidth="1"/>
    <col min="2314" max="2314" width="11.109375" style="546" customWidth="1"/>
    <col min="2315" max="2316" width="13.33203125" style="546" customWidth="1"/>
    <col min="2317" max="2317" width="13.88671875" style="546" customWidth="1"/>
    <col min="2318" max="2321" width="9.109375" style="546" customWidth="1"/>
    <col min="2322" max="2560" width="8.88671875" style="546"/>
    <col min="2561" max="2561" width="46.109375" style="546" customWidth="1"/>
    <col min="2562" max="2562" width="30.6640625" style="546" customWidth="1"/>
    <col min="2563" max="2563" width="20.88671875" style="546" customWidth="1"/>
    <col min="2564" max="2565" width="20.33203125" style="546" customWidth="1"/>
    <col min="2566" max="2566" width="14.6640625" style="546" customWidth="1"/>
    <col min="2567" max="2567" width="14" style="546" customWidth="1"/>
    <col min="2568" max="2568" width="32.88671875" style="546" customWidth="1"/>
    <col min="2569" max="2569" width="11" style="546" customWidth="1"/>
    <col min="2570" max="2570" width="11.109375" style="546" customWidth="1"/>
    <col min="2571" max="2572" width="13.33203125" style="546" customWidth="1"/>
    <col min="2573" max="2573" width="13.88671875" style="546" customWidth="1"/>
    <col min="2574" max="2577" width="9.109375" style="546" customWidth="1"/>
    <col min="2578" max="2816" width="8.88671875" style="546"/>
    <col min="2817" max="2817" width="46.109375" style="546" customWidth="1"/>
    <col min="2818" max="2818" width="30.6640625" style="546" customWidth="1"/>
    <col min="2819" max="2819" width="20.88671875" style="546" customWidth="1"/>
    <col min="2820" max="2821" width="20.33203125" style="546" customWidth="1"/>
    <col min="2822" max="2822" width="14.6640625" style="546" customWidth="1"/>
    <col min="2823" max="2823" width="14" style="546" customWidth="1"/>
    <col min="2824" max="2824" width="32.88671875" style="546" customWidth="1"/>
    <col min="2825" max="2825" width="11" style="546" customWidth="1"/>
    <col min="2826" max="2826" width="11.109375" style="546" customWidth="1"/>
    <col min="2827" max="2828" width="13.33203125" style="546" customWidth="1"/>
    <col min="2829" max="2829" width="13.88671875" style="546" customWidth="1"/>
    <col min="2830" max="2833" width="9.109375" style="546" customWidth="1"/>
    <col min="2834" max="3072" width="8.88671875" style="546"/>
    <col min="3073" max="3073" width="46.109375" style="546" customWidth="1"/>
    <col min="3074" max="3074" width="30.6640625" style="546" customWidth="1"/>
    <col min="3075" max="3075" width="20.88671875" style="546" customWidth="1"/>
    <col min="3076" max="3077" width="20.33203125" style="546" customWidth="1"/>
    <col min="3078" max="3078" width="14.6640625" style="546" customWidth="1"/>
    <col min="3079" max="3079" width="14" style="546" customWidth="1"/>
    <col min="3080" max="3080" width="32.88671875" style="546" customWidth="1"/>
    <col min="3081" max="3081" width="11" style="546" customWidth="1"/>
    <col min="3082" max="3082" width="11.109375" style="546" customWidth="1"/>
    <col min="3083" max="3084" width="13.33203125" style="546" customWidth="1"/>
    <col min="3085" max="3085" width="13.88671875" style="546" customWidth="1"/>
    <col min="3086" max="3089" width="9.109375" style="546" customWidth="1"/>
    <col min="3090" max="3328" width="8.88671875" style="546"/>
    <col min="3329" max="3329" width="46.109375" style="546" customWidth="1"/>
    <col min="3330" max="3330" width="30.6640625" style="546" customWidth="1"/>
    <col min="3331" max="3331" width="20.88671875" style="546" customWidth="1"/>
    <col min="3332" max="3333" width="20.33203125" style="546" customWidth="1"/>
    <col min="3334" max="3334" width="14.6640625" style="546" customWidth="1"/>
    <col min="3335" max="3335" width="14" style="546" customWidth="1"/>
    <col min="3336" max="3336" width="32.88671875" style="546" customWidth="1"/>
    <col min="3337" max="3337" width="11" style="546" customWidth="1"/>
    <col min="3338" max="3338" width="11.109375" style="546" customWidth="1"/>
    <col min="3339" max="3340" width="13.33203125" style="546" customWidth="1"/>
    <col min="3341" max="3341" width="13.88671875" style="546" customWidth="1"/>
    <col min="3342" max="3345" width="9.109375" style="546" customWidth="1"/>
    <col min="3346" max="3584" width="8.88671875" style="546"/>
    <col min="3585" max="3585" width="46.109375" style="546" customWidth="1"/>
    <col min="3586" max="3586" width="30.6640625" style="546" customWidth="1"/>
    <col min="3587" max="3587" width="20.88671875" style="546" customWidth="1"/>
    <col min="3588" max="3589" width="20.33203125" style="546" customWidth="1"/>
    <col min="3590" max="3590" width="14.6640625" style="546" customWidth="1"/>
    <col min="3591" max="3591" width="14" style="546" customWidth="1"/>
    <col min="3592" max="3592" width="32.88671875" style="546" customWidth="1"/>
    <col min="3593" max="3593" width="11" style="546" customWidth="1"/>
    <col min="3594" max="3594" width="11.109375" style="546" customWidth="1"/>
    <col min="3595" max="3596" width="13.33203125" style="546" customWidth="1"/>
    <col min="3597" max="3597" width="13.88671875" style="546" customWidth="1"/>
    <col min="3598" max="3601" width="9.109375" style="546" customWidth="1"/>
    <col min="3602" max="3840" width="8.88671875" style="546"/>
    <col min="3841" max="3841" width="46.109375" style="546" customWidth="1"/>
    <col min="3842" max="3842" width="30.6640625" style="546" customWidth="1"/>
    <col min="3843" max="3843" width="20.88671875" style="546" customWidth="1"/>
    <col min="3844" max="3845" width="20.33203125" style="546" customWidth="1"/>
    <col min="3846" max="3846" width="14.6640625" style="546" customWidth="1"/>
    <col min="3847" max="3847" width="14" style="546" customWidth="1"/>
    <col min="3848" max="3848" width="32.88671875" style="546" customWidth="1"/>
    <col min="3849" max="3849" width="11" style="546" customWidth="1"/>
    <col min="3850" max="3850" width="11.109375" style="546" customWidth="1"/>
    <col min="3851" max="3852" width="13.33203125" style="546" customWidth="1"/>
    <col min="3853" max="3853" width="13.88671875" style="546" customWidth="1"/>
    <col min="3854" max="3857" width="9.109375" style="546" customWidth="1"/>
    <col min="3858" max="4096" width="8.88671875" style="546"/>
    <col min="4097" max="4097" width="46.109375" style="546" customWidth="1"/>
    <col min="4098" max="4098" width="30.6640625" style="546" customWidth="1"/>
    <col min="4099" max="4099" width="20.88671875" style="546" customWidth="1"/>
    <col min="4100" max="4101" width="20.33203125" style="546" customWidth="1"/>
    <col min="4102" max="4102" width="14.6640625" style="546" customWidth="1"/>
    <col min="4103" max="4103" width="14" style="546" customWidth="1"/>
    <col min="4104" max="4104" width="32.88671875" style="546" customWidth="1"/>
    <col min="4105" max="4105" width="11" style="546" customWidth="1"/>
    <col min="4106" max="4106" width="11.109375" style="546" customWidth="1"/>
    <col min="4107" max="4108" width="13.33203125" style="546" customWidth="1"/>
    <col min="4109" max="4109" width="13.88671875" style="546" customWidth="1"/>
    <col min="4110" max="4113" width="9.109375" style="546" customWidth="1"/>
    <col min="4114" max="4352" width="8.88671875" style="546"/>
    <col min="4353" max="4353" width="46.109375" style="546" customWidth="1"/>
    <col min="4354" max="4354" width="30.6640625" style="546" customWidth="1"/>
    <col min="4355" max="4355" width="20.88671875" style="546" customWidth="1"/>
    <col min="4356" max="4357" width="20.33203125" style="546" customWidth="1"/>
    <col min="4358" max="4358" width="14.6640625" style="546" customWidth="1"/>
    <col min="4359" max="4359" width="14" style="546" customWidth="1"/>
    <col min="4360" max="4360" width="32.88671875" style="546" customWidth="1"/>
    <col min="4361" max="4361" width="11" style="546" customWidth="1"/>
    <col min="4362" max="4362" width="11.109375" style="546" customWidth="1"/>
    <col min="4363" max="4364" width="13.33203125" style="546" customWidth="1"/>
    <col min="4365" max="4365" width="13.88671875" style="546" customWidth="1"/>
    <col min="4366" max="4369" width="9.109375" style="546" customWidth="1"/>
    <col min="4370" max="4608" width="8.88671875" style="546"/>
    <col min="4609" max="4609" width="46.109375" style="546" customWidth="1"/>
    <col min="4610" max="4610" width="30.6640625" style="546" customWidth="1"/>
    <col min="4611" max="4611" width="20.88671875" style="546" customWidth="1"/>
    <col min="4612" max="4613" width="20.33203125" style="546" customWidth="1"/>
    <col min="4614" max="4614" width="14.6640625" style="546" customWidth="1"/>
    <col min="4615" max="4615" width="14" style="546" customWidth="1"/>
    <col min="4616" max="4616" width="32.88671875" style="546" customWidth="1"/>
    <col min="4617" max="4617" width="11" style="546" customWidth="1"/>
    <col min="4618" max="4618" width="11.109375" style="546" customWidth="1"/>
    <col min="4619" max="4620" width="13.33203125" style="546" customWidth="1"/>
    <col min="4621" max="4621" width="13.88671875" style="546" customWidth="1"/>
    <col min="4622" max="4625" width="9.109375" style="546" customWidth="1"/>
    <col min="4626" max="4864" width="8.88671875" style="546"/>
    <col min="4865" max="4865" width="46.109375" style="546" customWidth="1"/>
    <col min="4866" max="4866" width="30.6640625" style="546" customWidth="1"/>
    <col min="4867" max="4867" width="20.88671875" style="546" customWidth="1"/>
    <col min="4868" max="4869" width="20.33203125" style="546" customWidth="1"/>
    <col min="4870" max="4870" width="14.6640625" style="546" customWidth="1"/>
    <col min="4871" max="4871" width="14" style="546" customWidth="1"/>
    <col min="4872" max="4872" width="32.88671875" style="546" customWidth="1"/>
    <col min="4873" max="4873" width="11" style="546" customWidth="1"/>
    <col min="4874" max="4874" width="11.109375" style="546" customWidth="1"/>
    <col min="4875" max="4876" width="13.33203125" style="546" customWidth="1"/>
    <col min="4877" max="4877" width="13.88671875" style="546" customWidth="1"/>
    <col min="4878" max="4881" width="9.109375" style="546" customWidth="1"/>
    <col min="4882" max="5120" width="8.88671875" style="546"/>
    <col min="5121" max="5121" width="46.109375" style="546" customWidth="1"/>
    <col min="5122" max="5122" width="30.6640625" style="546" customWidth="1"/>
    <col min="5123" max="5123" width="20.88671875" style="546" customWidth="1"/>
    <col min="5124" max="5125" width="20.33203125" style="546" customWidth="1"/>
    <col min="5126" max="5126" width="14.6640625" style="546" customWidth="1"/>
    <col min="5127" max="5127" width="14" style="546" customWidth="1"/>
    <col min="5128" max="5128" width="32.88671875" style="546" customWidth="1"/>
    <col min="5129" max="5129" width="11" style="546" customWidth="1"/>
    <col min="5130" max="5130" width="11.109375" style="546" customWidth="1"/>
    <col min="5131" max="5132" width="13.33203125" style="546" customWidth="1"/>
    <col min="5133" max="5133" width="13.88671875" style="546" customWidth="1"/>
    <col min="5134" max="5137" width="9.109375" style="546" customWidth="1"/>
    <col min="5138" max="5376" width="8.88671875" style="546"/>
    <col min="5377" max="5377" width="46.109375" style="546" customWidth="1"/>
    <col min="5378" max="5378" width="30.6640625" style="546" customWidth="1"/>
    <col min="5379" max="5379" width="20.88671875" style="546" customWidth="1"/>
    <col min="5380" max="5381" width="20.33203125" style="546" customWidth="1"/>
    <col min="5382" max="5382" width="14.6640625" style="546" customWidth="1"/>
    <col min="5383" max="5383" width="14" style="546" customWidth="1"/>
    <col min="5384" max="5384" width="32.88671875" style="546" customWidth="1"/>
    <col min="5385" max="5385" width="11" style="546" customWidth="1"/>
    <col min="5386" max="5386" width="11.109375" style="546" customWidth="1"/>
    <col min="5387" max="5388" width="13.33203125" style="546" customWidth="1"/>
    <col min="5389" max="5389" width="13.88671875" style="546" customWidth="1"/>
    <col min="5390" max="5393" width="9.109375" style="546" customWidth="1"/>
    <col min="5394" max="5632" width="8.88671875" style="546"/>
    <col min="5633" max="5633" width="46.109375" style="546" customWidth="1"/>
    <col min="5634" max="5634" width="30.6640625" style="546" customWidth="1"/>
    <col min="5635" max="5635" width="20.88671875" style="546" customWidth="1"/>
    <col min="5636" max="5637" width="20.33203125" style="546" customWidth="1"/>
    <col min="5638" max="5638" width="14.6640625" style="546" customWidth="1"/>
    <col min="5639" max="5639" width="14" style="546" customWidth="1"/>
    <col min="5640" max="5640" width="32.88671875" style="546" customWidth="1"/>
    <col min="5641" max="5641" width="11" style="546" customWidth="1"/>
    <col min="5642" max="5642" width="11.109375" style="546" customWidth="1"/>
    <col min="5643" max="5644" width="13.33203125" style="546" customWidth="1"/>
    <col min="5645" max="5645" width="13.88671875" style="546" customWidth="1"/>
    <col min="5646" max="5649" width="9.109375" style="546" customWidth="1"/>
    <col min="5650" max="5888" width="8.88671875" style="546"/>
    <col min="5889" max="5889" width="46.109375" style="546" customWidth="1"/>
    <col min="5890" max="5890" width="30.6640625" style="546" customWidth="1"/>
    <col min="5891" max="5891" width="20.88671875" style="546" customWidth="1"/>
    <col min="5892" max="5893" width="20.33203125" style="546" customWidth="1"/>
    <col min="5894" max="5894" width="14.6640625" style="546" customWidth="1"/>
    <col min="5895" max="5895" width="14" style="546" customWidth="1"/>
    <col min="5896" max="5896" width="32.88671875" style="546" customWidth="1"/>
    <col min="5897" max="5897" width="11" style="546" customWidth="1"/>
    <col min="5898" max="5898" width="11.109375" style="546" customWidth="1"/>
    <col min="5899" max="5900" width="13.33203125" style="546" customWidth="1"/>
    <col min="5901" max="5901" width="13.88671875" style="546" customWidth="1"/>
    <col min="5902" max="5905" width="9.109375" style="546" customWidth="1"/>
    <col min="5906" max="6144" width="8.88671875" style="546"/>
    <col min="6145" max="6145" width="46.109375" style="546" customWidth="1"/>
    <col min="6146" max="6146" width="30.6640625" style="546" customWidth="1"/>
    <col min="6147" max="6147" width="20.88671875" style="546" customWidth="1"/>
    <col min="6148" max="6149" width="20.33203125" style="546" customWidth="1"/>
    <col min="6150" max="6150" width="14.6640625" style="546" customWidth="1"/>
    <col min="6151" max="6151" width="14" style="546" customWidth="1"/>
    <col min="6152" max="6152" width="32.88671875" style="546" customWidth="1"/>
    <col min="6153" max="6153" width="11" style="546" customWidth="1"/>
    <col min="6154" max="6154" width="11.109375" style="546" customWidth="1"/>
    <col min="6155" max="6156" width="13.33203125" style="546" customWidth="1"/>
    <col min="6157" max="6157" width="13.88671875" style="546" customWidth="1"/>
    <col min="6158" max="6161" width="9.109375" style="546" customWidth="1"/>
    <col min="6162" max="6400" width="8.88671875" style="546"/>
    <col min="6401" max="6401" width="46.109375" style="546" customWidth="1"/>
    <col min="6402" max="6402" width="30.6640625" style="546" customWidth="1"/>
    <col min="6403" max="6403" width="20.88671875" style="546" customWidth="1"/>
    <col min="6404" max="6405" width="20.33203125" style="546" customWidth="1"/>
    <col min="6406" max="6406" width="14.6640625" style="546" customWidth="1"/>
    <col min="6407" max="6407" width="14" style="546" customWidth="1"/>
    <col min="6408" max="6408" width="32.88671875" style="546" customWidth="1"/>
    <col min="6409" max="6409" width="11" style="546" customWidth="1"/>
    <col min="6410" max="6410" width="11.109375" style="546" customWidth="1"/>
    <col min="6411" max="6412" width="13.33203125" style="546" customWidth="1"/>
    <col min="6413" max="6413" width="13.88671875" style="546" customWidth="1"/>
    <col min="6414" max="6417" width="9.109375" style="546" customWidth="1"/>
    <col min="6418" max="6656" width="8.88671875" style="546"/>
    <col min="6657" max="6657" width="46.109375" style="546" customWidth="1"/>
    <col min="6658" max="6658" width="30.6640625" style="546" customWidth="1"/>
    <col min="6659" max="6659" width="20.88671875" style="546" customWidth="1"/>
    <col min="6660" max="6661" width="20.33203125" style="546" customWidth="1"/>
    <col min="6662" max="6662" width="14.6640625" style="546" customWidth="1"/>
    <col min="6663" max="6663" width="14" style="546" customWidth="1"/>
    <col min="6664" max="6664" width="32.88671875" style="546" customWidth="1"/>
    <col min="6665" max="6665" width="11" style="546" customWidth="1"/>
    <col min="6666" max="6666" width="11.109375" style="546" customWidth="1"/>
    <col min="6667" max="6668" width="13.33203125" style="546" customWidth="1"/>
    <col min="6669" max="6669" width="13.88671875" style="546" customWidth="1"/>
    <col min="6670" max="6673" width="9.109375" style="546" customWidth="1"/>
    <col min="6674" max="6912" width="8.88671875" style="546"/>
    <col min="6913" max="6913" width="46.109375" style="546" customWidth="1"/>
    <col min="6914" max="6914" width="30.6640625" style="546" customWidth="1"/>
    <col min="6915" max="6915" width="20.88671875" style="546" customWidth="1"/>
    <col min="6916" max="6917" width="20.33203125" style="546" customWidth="1"/>
    <col min="6918" max="6918" width="14.6640625" style="546" customWidth="1"/>
    <col min="6919" max="6919" width="14" style="546" customWidth="1"/>
    <col min="6920" max="6920" width="32.88671875" style="546" customWidth="1"/>
    <col min="6921" max="6921" width="11" style="546" customWidth="1"/>
    <col min="6922" max="6922" width="11.109375" style="546" customWidth="1"/>
    <col min="6923" max="6924" width="13.33203125" style="546" customWidth="1"/>
    <col min="6925" max="6925" width="13.88671875" style="546" customWidth="1"/>
    <col min="6926" max="6929" width="9.109375" style="546" customWidth="1"/>
    <col min="6930" max="7168" width="8.88671875" style="546"/>
    <col min="7169" max="7169" width="46.109375" style="546" customWidth="1"/>
    <col min="7170" max="7170" width="30.6640625" style="546" customWidth="1"/>
    <col min="7171" max="7171" width="20.88671875" style="546" customWidth="1"/>
    <col min="7172" max="7173" width="20.33203125" style="546" customWidth="1"/>
    <col min="7174" max="7174" width="14.6640625" style="546" customWidth="1"/>
    <col min="7175" max="7175" width="14" style="546" customWidth="1"/>
    <col min="7176" max="7176" width="32.88671875" style="546" customWidth="1"/>
    <col min="7177" max="7177" width="11" style="546" customWidth="1"/>
    <col min="7178" max="7178" width="11.109375" style="546" customWidth="1"/>
    <col min="7179" max="7180" width="13.33203125" style="546" customWidth="1"/>
    <col min="7181" max="7181" width="13.88671875" style="546" customWidth="1"/>
    <col min="7182" max="7185" width="9.109375" style="546" customWidth="1"/>
    <col min="7186" max="7424" width="8.88671875" style="546"/>
    <col min="7425" max="7425" width="46.109375" style="546" customWidth="1"/>
    <col min="7426" max="7426" width="30.6640625" style="546" customWidth="1"/>
    <col min="7427" max="7427" width="20.88671875" style="546" customWidth="1"/>
    <col min="7428" max="7429" width="20.33203125" style="546" customWidth="1"/>
    <col min="7430" max="7430" width="14.6640625" style="546" customWidth="1"/>
    <col min="7431" max="7431" width="14" style="546" customWidth="1"/>
    <col min="7432" max="7432" width="32.88671875" style="546" customWidth="1"/>
    <col min="7433" max="7433" width="11" style="546" customWidth="1"/>
    <col min="7434" max="7434" width="11.109375" style="546" customWidth="1"/>
    <col min="7435" max="7436" width="13.33203125" style="546" customWidth="1"/>
    <col min="7437" max="7437" width="13.88671875" style="546" customWidth="1"/>
    <col min="7438" max="7441" width="9.109375" style="546" customWidth="1"/>
    <col min="7442" max="7680" width="8.88671875" style="546"/>
    <col min="7681" max="7681" width="46.109375" style="546" customWidth="1"/>
    <col min="7682" max="7682" width="30.6640625" style="546" customWidth="1"/>
    <col min="7683" max="7683" width="20.88671875" style="546" customWidth="1"/>
    <col min="7684" max="7685" width="20.33203125" style="546" customWidth="1"/>
    <col min="7686" max="7686" width="14.6640625" style="546" customWidth="1"/>
    <col min="7687" max="7687" width="14" style="546" customWidth="1"/>
    <col min="7688" max="7688" width="32.88671875" style="546" customWidth="1"/>
    <col min="7689" max="7689" width="11" style="546" customWidth="1"/>
    <col min="7690" max="7690" width="11.109375" style="546" customWidth="1"/>
    <col min="7691" max="7692" width="13.33203125" style="546" customWidth="1"/>
    <col min="7693" max="7693" width="13.88671875" style="546" customWidth="1"/>
    <col min="7694" max="7697" width="9.109375" style="546" customWidth="1"/>
    <col min="7698" max="7936" width="8.88671875" style="546"/>
    <col min="7937" max="7937" width="46.109375" style="546" customWidth="1"/>
    <col min="7938" max="7938" width="30.6640625" style="546" customWidth="1"/>
    <col min="7939" max="7939" width="20.88671875" style="546" customWidth="1"/>
    <col min="7940" max="7941" width="20.33203125" style="546" customWidth="1"/>
    <col min="7942" max="7942" width="14.6640625" style="546" customWidth="1"/>
    <col min="7943" max="7943" width="14" style="546" customWidth="1"/>
    <col min="7944" max="7944" width="32.88671875" style="546" customWidth="1"/>
    <col min="7945" max="7945" width="11" style="546" customWidth="1"/>
    <col min="7946" max="7946" width="11.109375" style="546" customWidth="1"/>
    <col min="7947" max="7948" width="13.33203125" style="546" customWidth="1"/>
    <col min="7949" max="7949" width="13.88671875" style="546" customWidth="1"/>
    <col min="7950" max="7953" width="9.109375" style="546" customWidth="1"/>
    <col min="7954" max="8192" width="8.88671875" style="546"/>
    <col min="8193" max="8193" width="46.109375" style="546" customWidth="1"/>
    <col min="8194" max="8194" width="30.6640625" style="546" customWidth="1"/>
    <col min="8195" max="8195" width="20.88671875" style="546" customWidth="1"/>
    <col min="8196" max="8197" width="20.33203125" style="546" customWidth="1"/>
    <col min="8198" max="8198" width="14.6640625" style="546" customWidth="1"/>
    <col min="8199" max="8199" width="14" style="546" customWidth="1"/>
    <col min="8200" max="8200" width="32.88671875" style="546" customWidth="1"/>
    <col min="8201" max="8201" width="11" style="546" customWidth="1"/>
    <col min="8202" max="8202" width="11.109375" style="546" customWidth="1"/>
    <col min="8203" max="8204" width="13.33203125" style="546" customWidth="1"/>
    <col min="8205" max="8205" width="13.88671875" style="546" customWidth="1"/>
    <col min="8206" max="8209" width="9.109375" style="546" customWidth="1"/>
    <col min="8210" max="8448" width="8.88671875" style="546"/>
    <col min="8449" max="8449" width="46.109375" style="546" customWidth="1"/>
    <col min="8450" max="8450" width="30.6640625" style="546" customWidth="1"/>
    <col min="8451" max="8451" width="20.88671875" style="546" customWidth="1"/>
    <col min="8452" max="8453" width="20.33203125" style="546" customWidth="1"/>
    <col min="8454" max="8454" width="14.6640625" style="546" customWidth="1"/>
    <col min="8455" max="8455" width="14" style="546" customWidth="1"/>
    <col min="8456" max="8456" width="32.88671875" style="546" customWidth="1"/>
    <col min="8457" max="8457" width="11" style="546" customWidth="1"/>
    <col min="8458" max="8458" width="11.109375" style="546" customWidth="1"/>
    <col min="8459" max="8460" width="13.33203125" style="546" customWidth="1"/>
    <col min="8461" max="8461" width="13.88671875" style="546" customWidth="1"/>
    <col min="8462" max="8465" width="9.109375" style="546" customWidth="1"/>
    <col min="8466" max="8704" width="8.88671875" style="546"/>
    <col min="8705" max="8705" width="46.109375" style="546" customWidth="1"/>
    <col min="8706" max="8706" width="30.6640625" style="546" customWidth="1"/>
    <col min="8707" max="8707" width="20.88671875" style="546" customWidth="1"/>
    <col min="8708" max="8709" width="20.33203125" style="546" customWidth="1"/>
    <col min="8710" max="8710" width="14.6640625" style="546" customWidth="1"/>
    <col min="8711" max="8711" width="14" style="546" customWidth="1"/>
    <col min="8712" max="8712" width="32.88671875" style="546" customWidth="1"/>
    <col min="8713" max="8713" width="11" style="546" customWidth="1"/>
    <col min="8714" max="8714" width="11.109375" style="546" customWidth="1"/>
    <col min="8715" max="8716" width="13.33203125" style="546" customWidth="1"/>
    <col min="8717" max="8717" width="13.88671875" style="546" customWidth="1"/>
    <col min="8718" max="8721" width="9.109375" style="546" customWidth="1"/>
    <col min="8722" max="8960" width="8.88671875" style="546"/>
    <col min="8961" max="8961" width="46.109375" style="546" customWidth="1"/>
    <col min="8962" max="8962" width="30.6640625" style="546" customWidth="1"/>
    <col min="8963" max="8963" width="20.88671875" style="546" customWidth="1"/>
    <col min="8964" max="8965" width="20.33203125" style="546" customWidth="1"/>
    <col min="8966" max="8966" width="14.6640625" style="546" customWidth="1"/>
    <col min="8967" max="8967" width="14" style="546" customWidth="1"/>
    <col min="8968" max="8968" width="32.88671875" style="546" customWidth="1"/>
    <col min="8969" max="8969" width="11" style="546" customWidth="1"/>
    <col min="8970" max="8970" width="11.109375" style="546" customWidth="1"/>
    <col min="8971" max="8972" width="13.33203125" style="546" customWidth="1"/>
    <col min="8973" max="8973" width="13.88671875" style="546" customWidth="1"/>
    <col min="8974" max="8977" width="9.109375" style="546" customWidth="1"/>
    <col min="8978" max="9216" width="8.88671875" style="546"/>
    <col min="9217" max="9217" width="46.109375" style="546" customWidth="1"/>
    <col min="9218" max="9218" width="30.6640625" style="546" customWidth="1"/>
    <col min="9219" max="9219" width="20.88671875" style="546" customWidth="1"/>
    <col min="9220" max="9221" width="20.33203125" style="546" customWidth="1"/>
    <col min="9222" max="9222" width="14.6640625" style="546" customWidth="1"/>
    <col min="9223" max="9223" width="14" style="546" customWidth="1"/>
    <col min="9224" max="9224" width="32.88671875" style="546" customWidth="1"/>
    <col min="9225" max="9225" width="11" style="546" customWidth="1"/>
    <col min="9226" max="9226" width="11.109375" style="546" customWidth="1"/>
    <col min="9227" max="9228" width="13.33203125" style="546" customWidth="1"/>
    <col min="9229" max="9229" width="13.88671875" style="546" customWidth="1"/>
    <col min="9230" max="9233" width="9.109375" style="546" customWidth="1"/>
    <col min="9234" max="9472" width="8.88671875" style="546"/>
    <col min="9473" max="9473" width="46.109375" style="546" customWidth="1"/>
    <col min="9474" max="9474" width="30.6640625" style="546" customWidth="1"/>
    <col min="9475" max="9475" width="20.88671875" style="546" customWidth="1"/>
    <col min="9476" max="9477" width="20.33203125" style="546" customWidth="1"/>
    <col min="9478" max="9478" width="14.6640625" style="546" customWidth="1"/>
    <col min="9479" max="9479" width="14" style="546" customWidth="1"/>
    <col min="9480" max="9480" width="32.88671875" style="546" customWidth="1"/>
    <col min="9481" max="9481" width="11" style="546" customWidth="1"/>
    <col min="9482" max="9482" width="11.109375" style="546" customWidth="1"/>
    <col min="9483" max="9484" width="13.33203125" style="546" customWidth="1"/>
    <col min="9485" max="9485" width="13.88671875" style="546" customWidth="1"/>
    <col min="9486" max="9489" width="9.109375" style="546" customWidth="1"/>
    <col min="9490" max="9728" width="8.88671875" style="546"/>
    <col min="9729" max="9729" width="46.109375" style="546" customWidth="1"/>
    <col min="9730" max="9730" width="30.6640625" style="546" customWidth="1"/>
    <col min="9731" max="9731" width="20.88671875" style="546" customWidth="1"/>
    <col min="9732" max="9733" width="20.33203125" style="546" customWidth="1"/>
    <col min="9734" max="9734" width="14.6640625" style="546" customWidth="1"/>
    <col min="9735" max="9735" width="14" style="546" customWidth="1"/>
    <col min="9736" max="9736" width="32.88671875" style="546" customWidth="1"/>
    <col min="9737" max="9737" width="11" style="546" customWidth="1"/>
    <col min="9738" max="9738" width="11.109375" style="546" customWidth="1"/>
    <col min="9739" max="9740" width="13.33203125" style="546" customWidth="1"/>
    <col min="9741" max="9741" width="13.88671875" style="546" customWidth="1"/>
    <col min="9742" max="9745" width="9.109375" style="546" customWidth="1"/>
    <col min="9746" max="9984" width="8.88671875" style="546"/>
    <col min="9985" max="9985" width="46.109375" style="546" customWidth="1"/>
    <col min="9986" max="9986" width="30.6640625" style="546" customWidth="1"/>
    <col min="9987" max="9987" width="20.88671875" style="546" customWidth="1"/>
    <col min="9988" max="9989" width="20.33203125" style="546" customWidth="1"/>
    <col min="9990" max="9990" width="14.6640625" style="546" customWidth="1"/>
    <col min="9991" max="9991" width="14" style="546" customWidth="1"/>
    <col min="9992" max="9992" width="32.88671875" style="546" customWidth="1"/>
    <col min="9993" max="9993" width="11" style="546" customWidth="1"/>
    <col min="9994" max="9994" width="11.109375" style="546" customWidth="1"/>
    <col min="9995" max="9996" width="13.33203125" style="546" customWidth="1"/>
    <col min="9997" max="9997" width="13.88671875" style="546" customWidth="1"/>
    <col min="9998" max="10001" width="9.109375" style="546" customWidth="1"/>
    <col min="10002" max="10240" width="8.88671875" style="546"/>
    <col min="10241" max="10241" width="46.109375" style="546" customWidth="1"/>
    <col min="10242" max="10242" width="30.6640625" style="546" customWidth="1"/>
    <col min="10243" max="10243" width="20.88671875" style="546" customWidth="1"/>
    <col min="10244" max="10245" width="20.33203125" style="546" customWidth="1"/>
    <col min="10246" max="10246" width="14.6640625" style="546" customWidth="1"/>
    <col min="10247" max="10247" width="14" style="546" customWidth="1"/>
    <col min="10248" max="10248" width="32.88671875" style="546" customWidth="1"/>
    <col min="10249" max="10249" width="11" style="546" customWidth="1"/>
    <col min="10250" max="10250" width="11.109375" style="546" customWidth="1"/>
    <col min="10251" max="10252" width="13.33203125" style="546" customWidth="1"/>
    <col min="10253" max="10253" width="13.88671875" style="546" customWidth="1"/>
    <col min="10254" max="10257" width="9.109375" style="546" customWidth="1"/>
    <col min="10258" max="10496" width="8.88671875" style="546"/>
    <col min="10497" max="10497" width="46.109375" style="546" customWidth="1"/>
    <col min="10498" max="10498" width="30.6640625" style="546" customWidth="1"/>
    <col min="10499" max="10499" width="20.88671875" style="546" customWidth="1"/>
    <col min="10500" max="10501" width="20.33203125" style="546" customWidth="1"/>
    <col min="10502" max="10502" width="14.6640625" style="546" customWidth="1"/>
    <col min="10503" max="10503" width="14" style="546" customWidth="1"/>
    <col min="10504" max="10504" width="32.88671875" style="546" customWidth="1"/>
    <col min="10505" max="10505" width="11" style="546" customWidth="1"/>
    <col min="10506" max="10506" width="11.109375" style="546" customWidth="1"/>
    <col min="10507" max="10508" width="13.33203125" style="546" customWidth="1"/>
    <col min="10509" max="10509" width="13.88671875" style="546" customWidth="1"/>
    <col min="10510" max="10513" width="9.109375" style="546" customWidth="1"/>
    <col min="10514" max="10752" width="8.88671875" style="546"/>
    <col min="10753" max="10753" width="46.109375" style="546" customWidth="1"/>
    <col min="10754" max="10754" width="30.6640625" style="546" customWidth="1"/>
    <col min="10755" max="10755" width="20.88671875" style="546" customWidth="1"/>
    <col min="10756" max="10757" width="20.33203125" style="546" customWidth="1"/>
    <col min="10758" max="10758" width="14.6640625" style="546" customWidth="1"/>
    <col min="10759" max="10759" width="14" style="546" customWidth="1"/>
    <col min="10760" max="10760" width="32.88671875" style="546" customWidth="1"/>
    <col min="10761" max="10761" width="11" style="546" customWidth="1"/>
    <col min="10762" max="10762" width="11.109375" style="546" customWidth="1"/>
    <col min="10763" max="10764" width="13.33203125" style="546" customWidth="1"/>
    <col min="10765" max="10765" width="13.88671875" style="546" customWidth="1"/>
    <col min="10766" max="10769" width="9.109375" style="546" customWidth="1"/>
    <col min="10770" max="11008" width="8.88671875" style="546"/>
    <col min="11009" max="11009" width="46.109375" style="546" customWidth="1"/>
    <col min="11010" max="11010" width="30.6640625" style="546" customWidth="1"/>
    <col min="11011" max="11011" width="20.88671875" style="546" customWidth="1"/>
    <col min="11012" max="11013" width="20.33203125" style="546" customWidth="1"/>
    <col min="11014" max="11014" width="14.6640625" style="546" customWidth="1"/>
    <col min="11015" max="11015" width="14" style="546" customWidth="1"/>
    <col min="11016" max="11016" width="32.88671875" style="546" customWidth="1"/>
    <col min="11017" max="11017" width="11" style="546" customWidth="1"/>
    <col min="11018" max="11018" width="11.109375" style="546" customWidth="1"/>
    <col min="11019" max="11020" width="13.33203125" style="546" customWidth="1"/>
    <col min="11021" max="11021" width="13.88671875" style="546" customWidth="1"/>
    <col min="11022" max="11025" width="9.109375" style="546" customWidth="1"/>
    <col min="11026" max="11264" width="8.88671875" style="546"/>
    <col min="11265" max="11265" width="46.109375" style="546" customWidth="1"/>
    <col min="11266" max="11266" width="30.6640625" style="546" customWidth="1"/>
    <col min="11267" max="11267" width="20.88671875" style="546" customWidth="1"/>
    <col min="11268" max="11269" width="20.33203125" style="546" customWidth="1"/>
    <col min="11270" max="11270" width="14.6640625" style="546" customWidth="1"/>
    <col min="11271" max="11271" width="14" style="546" customWidth="1"/>
    <col min="11272" max="11272" width="32.88671875" style="546" customWidth="1"/>
    <col min="11273" max="11273" width="11" style="546" customWidth="1"/>
    <col min="11274" max="11274" width="11.109375" style="546" customWidth="1"/>
    <col min="11275" max="11276" width="13.33203125" style="546" customWidth="1"/>
    <col min="11277" max="11277" width="13.88671875" style="546" customWidth="1"/>
    <col min="11278" max="11281" width="9.109375" style="546" customWidth="1"/>
    <col min="11282" max="11520" width="8.88671875" style="546"/>
    <col min="11521" max="11521" width="46.109375" style="546" customWidth="1"/>
    <col min="11522" max="11522" width="30.6640625" style="546" customWidth="1"/>
    <col min="11523" max="11523" width="20.88671875" style="546" customWidth="1"/>
    <col min="11524" max="11525" width="20.33203125" style="546" customWidth="1"/>
    <col min="11526" max="11526" width="14.6640625" style="546" customWidth="1"/>
    <col min="11527" max="11527" width="14" style="546" customWidth="1"/>
    <col min="11528" max="11528" width="32.88671875" style="546" customWidth="1"/>
    <col min="11529" max="11529" width="11" style="546" customWidth="1"/>
    <col min="11530" max="11530" width="11.109375" style="546" customWidth="1"/>
    <col min="11531" max="11532" width="13.33203125" style="546" customWidth="1"/>
    <col min="11533" max="11533" width="13.88671875" style="546" customWidth="1"/>
    <col min="11534" max="11537" width="9.109375" style="546" customWidth="1"/>
    <col min="11538" max="11776" width="8.88671875" style="546"/>
    <col min="11777" max="11777" width="46.109375" style="546" customWidth="1"/>
    <col min="11778" max="11778" width="30.6640625" style="546" customWidth="1"/>
    <col min="11779" max="11779" width="20.88671875" style="546" customWidth="1"/>
    <col min="11780" max="11781" width="20.33203125" style="546" customWidth="1"/>
    <col min="11782" max="11782" width="14.6640625" style="546" customWidth="1"/>
    <col min="11783" max="11783" width="14" style="546" customWidth="1"/>
    <col min="11784" max="11784" width="32.88671875" style="546" customWidth="1"/>
    <col min="11785" max="11785" width="11" style="546" customWidth="1"/>
    <col min="11786" max="11786" width="11.109375" style="546" customWidth="1"/>
    <col min="11787" max="11788" width="13.33203125" style="546" customWidth="1"/>
    <col min="11789" max="11789" width="13.88671875" style="546" customWidth="1"/>
    <col min="11790" max="11793" width="9.109375" style="546" customWidth="1"/>
    <col min="11794" max="12032" width="8.88671875" style="546"/>
    <col min="12033" max="12033" width="46.109375" style="546" customWidth="1"/>
    <col min="12034" max="12034" width="30.6640625" style="546" customWidth="1"/>
    <col min="12035" max="12035" width="20.88671875" style="546" customWidth="1"/>
    <col min="12036" max="12037" width="20.33203125" style="546" customWidth="1"/>
    <col min="12038" max="12038" width="14.6640625" style="546" customWidth="1"/>
    <col min="12039" max="12039" width="14" style="546" customWidth="1"/>
    <col min="12040" max="12040" width="32.88671875" style="546" customWidth="1"/>
    <col min="12041" max="12041" width="11" style="546" customWidth="1"/>
    <col min="12042" max="12042" width="11.109375" style="546" customWidth="1"/>
    <col min="12043" max="12044" width="13.33203125" style="546" customWidth="1"/>
    <col min="12045" max="12045" width="13.88671875" style="546" customWidth="1"/>
    <col min="12046" max="12049" width="9.109375" style="546" customWidth="1"/>
    <col min="12050" max="12288" width="8.88671875" style="546"/>
    <col min="12289" max="12289" width="46.109375" style="546" customWidth="1"/>
    <col min="12290" max="12290" width="30.6640625" style="546" customWidth="1"/>
    <col min="12291" max="12291" width="20.88671875" style="546" customWidth="1"/>
    <col min="12292" max="12293" width="20.33203125" style="546" customWidth="1"/>
    <col min="12294" max="12294" width="14.6640625" style="546" customWidth="1"/>
    <col min="12295" max="12295" width="14" style="546" customWidth="1"/>
    <col min="12296" max="12296" width="32.88671875" style="546" customWidth="1"/>
    <col min="12297" max="12297" width="11" style="546" customWidth="1"/>
    <col min="12298" max="12298" width="11.109375" style="546" customWidth="1"/>
    <col min="12299" max="12300" width="13.33203125" style="546" customWidth="1"/>
    <col min="12301" max="12301" width="13.88671875" style="546" customWidth="1"/>
    <col min="12302" max="12305" width="9.109375" style="546" customWidth="1"/>
    <col min="12306" max="12544" width="8.88671875" style="546"/>
    <col min="12545" max="12545" width="46.109375" style="546" customWidth="1"/>
    <col min="12546" max="12546" width="30.6640625" style="546" customWidth="1"/>
    <col min="12547" max="12547" width="20.88671875" style="546" customWidth="1"/>
    <col min="12548" max="12549" width="20.33203125" style="546" customWidth="1"/>
    <col min="12550" max="12550" width="14.6640625" style="546" customWidth="1"/>
    <col min="12551" max="12551" width="14" style="546" customWidth="1"/>
    <col min="12552" max="12552" width="32.88671875" style="546" customWidth="1"/>
    <col min="12553" max="12553" width="11" style="546" customWidth="1"/>
    <col min="12554" max="12554" width="11.109375" style="546" customWidth="1"/>
    <col min="12555" max="12556" width="13.33203125" style="546" customWidth="1"/>
    <col min="12557" max="12557" width="13.88671875" style="546" customWidth="1"/>
    <col min="12558" max="12561" width="9.109375" style="546" customWidth="1"/>
    <col min="12562" max="12800" width="8.88671875" style="546"/>
    <col min="12801" max="12801" width="46.109375" style="546" customWidth="1"/>
    <col min="12802" max="12802" width="30.6640625" style="546" customWidth="1"/>
    <col min="12803" max="12803" width="20.88671875" style="546" customWidth="1"/>
    <col min="12804" max="12805" width="20.33203125" style="546" customWidth="1"/>
    <col min="12806" max="12806" width="14.6640625" style="546" customWidth="1"/>
    <col min="12807" max="12807" width="14" style="546" customWidth="1"/>
    <col min="12808" max="12808" width="32.88671875" style="546" customWidth="1"/>
    <col min="12809" max="12809" width="11" style="546" customWidth="1"/>
    <col min="12810" max="12810" width="11.109375" style="546" customWidth="1"/>
    <col min="12811" max="12812" width="13.33203125" style="546" customWidth="1"/>
    <col min="12813" max="12813" width="13.88671875" style="546" customWidth="1"/>
    <col min="12814" max="12817" width="9.109375" style="546" customWidth="1"/>
    <col min="12818" max="13056" width="8.88671875" style="546"/>
    <col min="13057" max="13057" width="46.109375" style="546" customWidth="1"/>
    <col min="13058" max="13058" width="30.6640625" style="546" customWidth="1"/>
    <col min="13059" max="13059" width="20.88671875" style="546" customWidth="1"/>
    <col min="13060" max="13061" width="20.33203125" style="546" customWidth="1"/>
    <col min="13062" max="13062" width="14.6640625" style="546" customWidth="1"/>
    <col min="13063" max="13063" width="14" style="546" customWidth="1"/>
    <col min="13064" max="13064" width="32.88671875" style="546" customWidth="1"/>
    <col min="13065" max="13065" width="11" style="546" customWidth="1"/>
    <col min="13066" max="13066" width="11.109375" style="546" customWidth="1"/>
    <col min="13067" max="13068" width="13.33203125" style="546" customWidth="1"/>
    <col min="13069" max="13069" width="13.88671875" style="546" customWidth="1"/>
    <col min="13070" max="13073" width="9.109375" style="546" customWidth="1"/>
    <col min="13074" max="13312" width="8.88671875" style="546"/>
    <col min="13313" max="13313" width="46.109375" style="546" customWidth="1"/>
    <col min="13314" max="13314" width="30.6640625" style="546" customWidth="1"/>
    <col min="13315" max="13315" width="20.88671875" style="546" customWidth="1"/>
    <col min="13316" max="13317" width="20.33203125" style="546" customWidth="1"/>
    <col min="13318" max="13318" width="14.6640625" style="546" customWidth="1"/>
    <col min="13319" max="13319" width="14" style="546" customWidth="1"/>
    <col min="13320" max="13320" width="32.88671875" style="546" customWidth="1"/>
    <col min="13321" max="13321" width="11" style="546" customWidth="1"/>
    <col min="13322" max="13322" width="11.109375" style="546" customWidth="1"/>
    <col min="13323" max="13324" width="13.33203125" style="546" customWidth="1"/>
    <col min="13325" max="13325" width="13.88671875" style="546" customWidth="1"/>
    <col min="13326" max="13329" width="9.109375" style="546" customWidth="1"/>
    <col min="13330" max="13568" width="8.88671875" style="546"/>
    <col min="13569" max="13569" width="46.109375" style="546" customWidth="1"/>
    <col min="13570" max="13570" width="30.6640625" style="546" customWidth="1"/>
    <col min="13571" max="13571" width="20.88671875" style="546" customWidth="1"/>
    <col min="13572" max="13573" width="20.33203125" style="546" customWidth="1"/>
    <col min="13574" max="13574" width="14.6640625" style="546" customWidth="1"/>
    <col min="13575" max="13575" width="14" style="546" customWidth="1"/>
    <col min="13576" max="13576" width="32.88671875" style="546" customWidth="1"/>
    <col min="13577" max="13577" width="11" style="546" customWidth="1"/>
    <col min="13578" max="13578" width="11.109375" style="546" customWidth="1"/>
    <col min="13579" max="13580" width="13.33203125" style="546" customWidth="1"/>
    <col min="13581" max="13581" width="13.88671875" style="546" customWidth="1"/>
    <col min="13582" max="13585" width="9.109375" style="546" customWidth="1"/>
    <col min="13586" max="13824" width="8.88671875" style="546"/>
    <col min="13825" max="13825" width="46.109375" style="546" customWidth="1"/>
    <col min="13826" max="13826" width="30.6640625" style="546" customWidth="1"/>
    <col min="13827" max="13827" width="20.88671875" style="546" customWidth="1"/>
    <col min="13828" max="13829" width="20.33203125" style="546" customWidth="1"/>
    <col min="13830" max="13830" width="14.6640625" style="546" customWidth="1"/>
    <col min="13831" max="13831" width="14" style="546" customWidth="1"/>
    <col min="13832" max="13832" width="32.88671875" style="546" customWidth="1"/>
    <col min="13833" max="13833" width="11" style="546" customWidth="1"/>
    <col min="13834" max="13834" width="11.109375" style="546" customWidth="1"/>
    <col min="13835" max="13836" width="13.33203125" style="546" customWidth="1"/>
    <col min="13837" max="13837" width="13.88671875" style="546" customWidth="1"/>
    <col min="13838" max="13841" width="9.109375" style="546" customWidth="1"/>
    <col min="13842" max="14080" width="8.88671875" style="546"/>
    <col min="14081" max="14081" width="46.109375" style="546" customWidth="1"/>
    <col min="14082" max="14082" width="30.6640625" style="546" customWidth="1"/>
    <col min="14083" max="14083" width="20.88671875" style="546" customWidth="1"/>
    <col min="14084" max="14085" width="20.33203125" style="546" customWidth="1"/>
    <col min="14086" max="14086" width="14.6640625" style="546" customWidth="1"/>
    <col min="14087" max="14087" width="14" style="546" customWidth="1"/>
    <col min="14088" max="14088" width="32.88671875" style="546" customWidth="1"/>
    <col min="14089" max="14089" width="11" style="546" customWidth="1"/>
    <col min="14090" max="14090" width="11.109375" style="546" customWidth="1"/>
    <col min="14091" max="14092" width="13.33203125" style="546" customWidth="1"/>
    <col min="14093" max="14093" width="13.88671875" style="546" customWidth="1"/>
    <col min="14094" max="14097" width="9.109375" style="546" customWidth="1"/>
    <col min="14098" max="14336" width="8.88671875" style="546"/>
    <col min="14337" max="14337" width="46.109375" style="546" customWidth="1"/>
    <col min="14338" max="14338" width="30.6640625" style="546" customWidth="1"/>
    <col min="14339" max="14339" width="20.88671875" style="546" customWidth="1"/>
    <col min="14340" max="14341" width="20.33203125" style="546" customWidth="1"/>
    <col min="14342" max="14342" width="14.6640625" style="546" customWidth="1"/>
    <col min="14343" max="14343" width="14" style="546" customWidth="1"/>
    <col min="14344" max="14344" width="32.88671875" style="546" customWidth="1"/>
    <col min="14345" max="14345" width="11" style="546" customWidth="1"/>
    <col min="14346" max="14346" width="11.109375" style="546" customWidth="1"/>
    <col min="14347" max="14348" width="13.33203125" style="546" customWidth="1"/>
    <col min="14349" max="14349" width="13.88671875" style="546" customWidth="1"/>
    <col min="14350" max="14353" width="9.109375" style="546" customWidth="1"/>
    <col min="14354" max="14592" width="8.88671875" style="546"/>
    <col min="14593" max="14593" width="46.109375" style="546" customWidth="1"/>
    <col min="14594" max="14594" width="30.6640625" style="546" customWidth="1"/>
    <col min="14595" max="14595" width="20.88671875" style="546" customWidth="1"/>
    <col min="14596" max="14597" width="20.33203125" style="546" customWidth="1"/>
    <col min="14598" max="14598" width="14.6640625" style="546" customWidth="1"/>
    <col min="14599" max="14599" width="14" style="546" customWidth="1"/>
    <col min="14600" max="14600" width="32.88671875" style="546" customWidth="1"/>
    <col min="14601" max="14601" width="11" style="546" customWidth="1"/>
    <col min="14602" max="14602" width="11.109375" style="546" customWidth="1"/>
    <col min="14603" max="14604" width="13.33203125" style="546" customWidth="1"/>
    <col min="14605" max="14605" width="13.88671875" style="546" customWidth="1"/>
    <col min="14606" max="14609" width="9.109375" style="546" customWidth="1"/>
    <col min="14610" max="14848" width="8.88671875" style="546"/>
    <col min="14849" max="14849" width="46.109375" style="546" customWidth="1"/>
    <col min="14850" max="14850" width="30.6640625" style="546" customWidth="1"/>
    <col min="14851" max="14851" width="20.88671875" style="546" customWidth="1"/>
    <col min="14852" max="14853" width="20.33203125" style="546" customWidth="1"/>
    <col min="14854" max="14854" width="14.6640625" style="546" customWidth="1"/>
    <col min="14855" max="14855" width="14" style="546" customWidth="1"/>
    <col min="14856" max="14856" width="32.88671875" style="546" customWidth="1"/>
    <col min="14857" max="14857" width="11" style="546" customWidth="1"/>
    <col min="14858" max="14858" width="11.109375" style="546" customWidth="1"/>
    <col min="14859" max="14860" width="13.33203125" style="546" customWidth="1"/>
    <col min="14861" max="14861" width="13.88671875" style="546" customWidth="1"/>
    <col min="14862" max="14865" width="9.109375" style="546" customWidth="1"/>
    <col min="14866" max="15104" width="8.88671875" style="546"/>
    <col min="15105" max="15105" width="46.109375" style="546" customWidth="1"/>
    <col min="15106" max="15106" width="30.6640625" style="546" customWidth="1"/>
    <col min="15107" max="15107" width="20.88671875" style="546" customWidth="1"/>
    <col min="15108" max="15109" width="20.33203125" style="546" customWidth="1"/>
    <col min="15110" max="15110" width="14.6640625" style="546" customWidth="1"/>
    <col min="15111" max="15111" width="14" style="546" customWidth="1"/>
    <col min="15112" max="15112" width="32.88671875" style="546" customWidth="1"/>
    <col min="15113" max="15113" width="11" style="546" customWidth="1"/>
    <col min="15114" max="15114" width="11.109375" style="546" customWidth="1"/>
    <col min="15115" max="15116" width="13.33203125" style="546" customWidth="1"/>
    <col min="15117" max="15117" width="13.88671875" style="546" customWidth="1"/>
    <col min="15118" max="15121" width="9.109375" style="546" customWidth="1"/>
    <col min="15122" max="15360" width="8.88671875" style="546"/>
    <col min="15361" max="15361" width="46.109375" style="546" customWidth="1"/>
    <col min="15362" max="15362" width="30.6640625" style="546" customWidth="1"/>
    <col min="15363" max="15363" width="20.88671875" style="546" customWidth="1"/>
    <col min="15364" max="15365" width="20.33203125" style="546" customWidth="1"/>
    <col min="15366" max="15366" width="14.6640625" style="546" customWidth="1"/>
    <col min="15367" max="15367" width="14" style="546" customWidth="1"/>
    <col min="15368" max="15368" width="32.88671875" style="546" customWidth="1"/>
    <col min="15369" max="15369" width="11" style="546" customWidth="1"/>
    <col min="15370" max="15370" width="11.109375" style="546" customWidth="1"/>
    <col min="15371" max="15372" width="13.33203125" style="546" customWidth="1"/>
    <col min="15373" max="15373" width="13.88671875" style="546" customWidth="1"/>
    <col min="15374" max="15377" width="9.109375" style="546" customWidth="1"/>
    <col min="15378" max="15616" width="8.88671875" style="546"/>
    <col min="15617" max="15617" width="46.109375" style="546" customWidth="1"/>
    <col min="15618" max="15618" width="30.6640625" style="546" customWidth="1"/>
    <col min="15619" max="15619" width="20.88671875" style="546" customWidth="1"/>
    <col min="15620" max="15621" width="20.33203125" style="546" customWidth="1"/>
    <col min="15622" max="15622" width="14.6640625" style="546" customWidth="1"/>
    <col min="15623" max="15623" width="14" style="546" customWidth="1"/>
    <col min="15624" max="15624" width="32.88671875" style="546" customWidth="1"/>
    <col min="15625" max="15625" width="11" style="546" customWidth="1"/>
    <col min="15626" max="15626" width="11.109375" style="546" customWidth="1"/>
    <col min="15627" max="15628" width="13.33203125" style="546" customWidth="1"/>
    <col min="15629" max="15629" width="13.88671875" style="546" customWidth="1"/>
    <col min="15630" max="15633" width="9.109375" style="546" customWidth="1"/>
    <col min="15634" max="15872" width="8.88671875" style="546"/>
    <col min="15873" max="15873" width="46.109375" style="546" customWidth="1"/>
    <col min="15874" max="15874" width="30.6640625" style="546" customWidth="1"/>
    <col min="15875" max="15875" width="20.88671875" style="546" customWidth="1"/>
    <col min="15876" max="15877" width="20.33203125" style="546" customWidth="1"/>
    <col min="15878" max="15878" width="14.6640625" style="546" customWidth="1"/>
    <col min="15879" max="15879" width="14" style="546" customWidth="1"/>
    <col min="15880" max="15880" width="32.88671875" style="546" customWidth="1"/>
    <col min="15881" max="15881" width="11" style="546" customWidth="1"/>
    <col min="15882" max="15882" width="11.109375" style="546" customWidth="1"/>
    <col min="15883" max="15884" width="13.33203125" style="546" customWidth="1"/>
    <col min="15885" max="15885" width="13.88671875" style="546" customWidth="1"/>
    <col min="15886" max="15889" width="9.109375" style="546" customWidth="1"/>
    <col min="15890" max="16128" width="8.88671875" style="546"/>
    <col min="16129" max="16129" width="46.109375" style="546" customWidth="1"/>
    <col min="16130" max="16130" width="30.6640625" style="546" customWidth="1"/>
    <col min="16131" max="16131" width="20.88671875" style="546" customWidth="1"/>
    <col min="16132" max="16133" width="20.33203125" style="546" customWidth="1"/>
    <col min="16134" max="16134" width="14.6640625" style="546" customWidth="1"/>
    <col min="16135" max="16135" width="14" style="546" customWidth="1"/>
    <col min="16136" max="16136" width="32.88671875" style="546" customWidth="1"/>
    <col min="16137" max="16137" width="11" style="546" customWidth="1"/>
    <col min="16138" max="16138" width="11.109375" style="546" customWidth="1"/>
    <col min="16139" max="16140" width="13.33203125" style="546" customWidth="1"/>
    <col min="16141" max="16141" width="13.88671875" style="546" customWidth="1"/>
    <col min="16142" max="16145" width="9.109375" style="546" customWidth="1"/>
    <col min="16146" max="16384" width="8.88671875" style="546"/>
  </cols>
  <sheetData>
    <row r="1" spans="1:12" x14ac:dyDescent="0.3">
      <c r="A1" s="500"/>
      <c r="B1" s="500"/>
      <c r="C1" s="501"/>
      <c r="D1" s="502"/>
      <c r="E1" s="502"/>
      <c r="F1" s="821" t="s">
        <v>141</v>
      </c>
      <c r="G1" s="821"/>
    </row>
    <row r="2" spans="1:12" x14ac:dyDescent="0.3">
      <c r="A2" s="500"/>
      <c r="B2" s="500"/>
      <c r="C2" s="501"/>
      <c r="D2" s="821" t="s">
        <v>281</v>
      </c>
      <c r="E2" s="821"/>
      <c r="F2" s="821"/>
      <c r="G2" s="821"/>
    </row>
    <row r="3" spans="1:12" x14ac:dyDescent="0.3">
      <c r="A3" s="500"/>
      <c r="B3" s="500"/>
      <c r="C3" s="501"/>
      <c r="D3" s="821" t="s">
        <v>142</v>
      </c>
      <c r="E3" s="821"/>
      <c r="F3" s="821"/>
      <c r="G3" s="821"/>
    </row>
    <row r="4" spans="1:12" x14ac:dyDescent="0.3">
      <c r="A4" s="500"/>
      <c r="B4" s="500"/>
      <c r="C4" s="501"/>
      <c r="D4" s="821" t="s">
        <v>143</v>
      </c>
      <c r="E4" s="821"/>
      <c r="F4" s="821"/>
      <c r="G4" s="821"/>
    </row>
    <row r="5" spans="1:12" x14ac:dyDescent="0.3">
      <c r="A5" s="500"/>
      <c r="B5" s="500"/>
      <c r="C5" s="501"/>
      <c r="D5" s="503"/>
      <c r="E5" s="503"/>
      <c r="F5" s="503"/>
      <c r="G5" s="503"/>
    </row>
    <row r="6" spans="1:12" x14ac:dyDescent="0.3">
      <c r="A6" s="500"/>
      <c r="B6" s="500"/>
      <c r="C6" s="501"/>
      <c r="D6" s="502"/>
      <c r="E6" s="502"/>
      <c r="F6" s="502"/>
      <c r="G6" s="502"/>
    </row>
    <row r="7" spans="1:12" ht="15.6" x14ac:dyDescent="0.3">
      <c r="A7" s="500"/>
      <c r="B7" s="500"/>
      <c r="C7" s="501"/>
      <c r="D7" s="815" t="s">
        <v>121</v>
      </c>
      <c r="E7" s="815"/>
      <c r="F7" s="815"/>
      <c r="G7" s="815"/>
    </row>
    <row r="8" spans="1:12" ht="15.6" x14ac:dyDescent="0.3">
      <c r="A8" s="500"/>
      <c r="B8" s="500"/>
      <c r="C8" s="501"/>
      <c r="D8" s="710" t="s">
        <v>282</v>
      </c>
      <c r="E8" s="710"/>
      <c r="F8" s="710"/>
      <c r="G8" s="710"/>
    </row>
    <row r="9" spans="1:12" ht="15.6" x14ac:dyDescent="0.3">
      <c r="A9" s="500"/>
      <c r="B9" s="500"/>
      <c r="C9" s="501"/>
      <c r="D9" s="710" t="s">
        <v>122</v>
      </c>
      <c r="E9" s="710"/>
      <c r="F9" s="710"/>
      <c r="G9" s="710"/>
    </row>
    <row r="10" spans="1:12" ht="15.6" x14ac:dyDescent="0.3">
      <c r="A10" s="500"/>
      <c r="B10" s="500"/>
      <c r="C10" s="501"/>
      <c r="D10" s="815" t="s">
        <v>123</v>
      </c>
      <c r="E10" s="815"/>
      <c r="F10" s="815"/>
      <c r="G10" s="815"/>
    </row>
    <row r="11" spans="1:12" ht="15.6" x14ac:dyDescent="0.3">
      <c r="A11" s="500"/>
      <c r="B11" s="500"/>
      <c r="C11" s="501"/>
      <c r="D11" s="506"/>
      <c r="E11" s="506"/>
      <c r="F11" s="506"/>
      <c r="G11" s="506"/>
    </row>
    <row r="12" spans="1:12" ht="15.6" x14ac:dyDescent="0.3">
      <c r="A12" s="500"/>
      <c r="B12" s="500"/>
      <c r="C12" s="501"/>
      <c r="D12" s="192" t="s">
        <v>144</v>
      </c>
      <c r="E12" s="192"/>
      <c r="F12" s="192"/>
      <c r="G12" s="192"/>
    </row>
    <row r="13" spans="1:12" s="549" customFormat="1" ht="21.6" customHeight="1" x14ac:dyDescent="0.35">
      <c r="A13" s="500"/>
      <c r="B13" s="500"/>
      <c r="C13" s="501"/>
      <c r="D13" s="192" t="s">
        <v>145</v>
      </c>
      <c r="E13" s="192"/>
      <c r="F13" s="192"/>
      <c r="G13" s="192"/>
      <c r="H13" s="548"/>
      <c r="I13" s="548"/>
      <c r="J13" s="548"/>
      <c r="K13" s="548"/>
      <c r="L13" s="548"/>
    </row>
    <row r="14" spans="1:12" s="550" customFormat="1" ht="28.95" customHeight="1" x14ac:dyDescent="0.35">
      <c r="A14" s="500"/>
      <c r="B14" s="500"/>
      <c r="C14" s="501"/>
      <c r="D14" s="192" t="s">
        <v>146</v>
      </c>
      <c r="E14" s="192"/>
      <c r="F14" s="192"/>
      <c r="G14" s="192"/>
      <c r="H14" s="548"/>
      <c r="I14" s="548"/>
      <c r="J14" s="548"/>
      <c r="K14" s="548"/>
      <c r="L14" s="548"/>
    </row>
    <row r="15" spans="1:12" s="549" customFormat="1" ht="19.2" customHeight="1" x14ac:dyDescent="0.35">
      <c r="A15" s="500"/>
      <c r="B15" s="500"/>
      <c r="C15" s="501"/>
      <c r="D15" s="35" t="s">
        <v>147</v>
      </c>
      <c r="E15" s="35"/>
      <c r="F15" s="35"/>
      <c r="G15" s="35"/>
      <c r="H15" s="551"/>
      <c r="I15" s="552"/>
      <c r="J15" s="552" t="s">
        <v>48</v>
      </c>
      <c r="K15" s="552"/>
      <c r="L15" s="552"/>
    </row>
    <row r="16" spans="1:12" s="35" customFormat="1" ht="15.6" x14ac:dyDescent="0.3">
      <c r="A16" s="500"/>
      <c r="B16" s="500"/>
      <c r="C16" s="501"/>
      <c r="D16" s="193" t="s">
        <v>239</v>
      </c>
    </row>
    <row r="17" spans="1:13" s="35" customFormat="1" ht="18" customHeight="1" x14ac:dyDescent="0.3">
      <c r="A17" s="500"/>
      <c r="B17" s="500"/>
      <c r="C17" s="501"/>
      <c r="F17" s="37" t="s">
        <v>148</v>
      </c>
    </row>
    <row r="18" spans="1:13" s="35" customFormat="1" ht="18" customHeight="1" x14ac:dyDescent="0.3"/>
    <row r="19" spans="1:13" s="555" customFormat="1" ht="15.6" x14ac:dyDescent="0.3">
      <c r="A19" s="878" t="s">
        <v>0</v>
      </c>
      <c r="B19" s="878"/>
      <c r="C19" s="878"/>
      <c r="D19" s="878"/>
      <c r="E19" s="878"/>
      <c r="F19" s="878"/>
      <c r="G19" s="878"/>
      <c r="H19" s="553"/>
      <c r="I19" s="554"/>
    </row>
    <row r="20" spans="1:13" s="555" customFormat="1" ht="15.6" x14ac:dyDescent="0.3">
      <c r="A20" s="879" t="s">
        <v>46</v>
      </c>
      <c r="B20" s="879"/>
      <c r="C20" s="879"/>
      <c r="D20" s="879"/>
      <c r="E20" s="879"/>
      <c r="F20" s="879"/>
      <c r="G20" s="879"/>
      <c r="H20" s="556"/>
      <c r="I20" s="554"/>
    </row>
    <row r="21" spans="1:13" s="555" customFormat="1" ht="15.6" x14ac:dyDescent="0.3">
      <c r="A21" s="880" t="s">
        <v>1</v>
      </c>
      <c r="B21" s="880"/>
      <c r="C21" s="880"/>
      <c r="D21" s="880"/>
      <c r="E21" s="880"/>
      <c r="F21" s="880"/>
      <c r="G21" s="880"/>
      <c r="H21" s="557"/>
      <c r="I21" s="554"/>
    </row>
    <row r="22" spans="1:13" s="555" customFormat="1" ht="15" customHeight="1" x14ac:dyDescent="0.3">
      <c r="A22" s="819" t="s">
        <v>283</v>
      </c>
      <c r="B22" s="819"/>
      <c r="C22" s="819"/>
      <c r="D22" s="819"/>
      <c r="E22" s="819"/>
      <c r="F22" s="819"/>
      <c r="G22" s="819"/>
      <c r="H22" s="553"/>
      <c r="I22" s="554"/>
    </row>
    <row r="23" spans="1:13" ht="18" customHeight="1" x14ac:dyDescent="0.3">
      <c r="A23" s="558"/>
      <c r="B23" s="558"/>
      <c r="C23" s="559"/>
      <c r="D23" s="559"/>
      <c r="E23" s="559"/>
      <c r="F23" s="559"/>
      <c r="G23" s="559"/>
      <c r="H23" s="559"/>
      <c r="J23" s="560"/>
      <c r="K23" s="560"/>
      <c r="L23" s="560"/>
      <c r="M23" s="560"/>
    </row>
    <row r="24" spans="1:13" ht="52.65" customHeight="1" x14ac:dyDescent="0.3">
      <c r="A24" s="884" t="s">
        <v>182</v>
      </c>
      <c r="B24" s="884"/>
      <c r="C24" s="884"/>
      <c r="D24" s="884"/>
      <c r="E24" s="884"/>
      <c r="F24" s="884"/>
      <c r="G24" s="884"/>
      <c r="H24" s="884"/>
      <c r="J24" s="560"/>
      <c r="K24" s="560"/>
      <c r="L24" s="560"/>
      <c r="M24" s="560"/>
    </row>
    <row r="25" spans="1:13" s="516" customFormat="1" ht="51.75" customHeight="1" x14ac:dyDescent="0.3">
      <c r="A25" s="883" t="s">
        <v>299</v>
      </c>
      <c r="B25" s="883"/>
      <c r="C25" s="883"/>
      <c r="D25" s="883"/>
      <c r="E25" s="883"/>
      <c r="F25" s="883"/>
      <c r="G25" s="883"/>
      <c r="H25" s="883"/>
      <c r="I25" s="518"/>
      <c r="J25" s="517"/>
      <c r="K25" s="517"/>
      <c r="L25" s="517"/>
      <c r="M25" s="517"/>
    </row>
    <row r="26" spans="1:13" s="555" customFormat="1" ht="124.95" customHeight="1" x14ac:dyDescent="0.3">
      <c r="A26" s="865" t="s">
        <v>318</v>
      </c>
      <c r="B26" s="865"/>
      <c r="C26" s="865"/>
      <c r="D26" s="865"/>
      <c r="E26" s="865"/>
      <c r="F26" s="865"/>
      <c r="G26" s="865"/>
      <c r="H26" s="865"/>
      <c r="I26" s="562"/>
      <c r="J26" s="563"/>
      <c r="K26" s="563"/>
      <c r="L26" s="563"/>
    </row>
    <row r="27" spans="1:13" s="565" customFormat="1" ht="17.25" customHeight="1" x14ac:dyDescent="0.3">
      <c r="A27" s="564" t="s">
        <v>2</v>
      </c>
    </row>
    <row r="28" spans="1:13" s="565" customFormat="1" ht="15.75" customHeight="1" x14ac:dyDescent="0.3">
      <c r="A28" s="881" t="s">
        <v>47</v>
      </c>
      <c r="B28" s="881"/>
      <c r="C28" s="881"/>
      <c r="D28" s="881"/>
      <c r="E28" s="881"/>
      <c r="F28" s="881"/>
      <c r="G28" s="881"/>
    </row>
    <row r="29" spans="1:13" s="565" customFormat="1" ht="18" customHeight="1" x14ac:dyDescent="0.3">
      <c r="A29" s="882" t="s">
        <v>42</v>
      </c>
      <c r="B29" s="882"/>
      <c r="C29" s="882"/>
      <c r="D29" s="882"/>
      <c r="E29" s="882"/>
      <c r="F29" s="882"/>
      <c r="G29" s="882"/>
    </row>
    <row r="30" spans="1:13" s="565" customFormat="1" ht="16.649999999999999" customHeight="1" x14ac:dyDescent="0.3">
      <c r="A30" s="564" t="s">
        <v>43</v>
      </c>
    </row>
    <row r="31" spans="1:13" s="565" customFormat="1" ht="15.6" x14ac:dyDescent="0.3">
      <c r="A31" s="564" t="s">
        <v>44</v>
      </c>
    </row>
    <row r="32" spans="1:13" ht="32.25" customHeight="1" x14ac:dyDescent="0.3">
      <c r="A32" s="865" t="s">
        <v>186</v>
      </c>
      <c r="B32" s="865"/>
      <c r="C32" s="865"/>
      <c r="D32" s="865"/>
      <c r="E32" s="865"/>
      <c r="F32" s="865"/>
      <c r="G32" s="865"/>
      <c r="H32" s="558"/>
      <c r="I32" s="566"/>
      <c r="J32" s="567"/>
      <c r="K32" s="567"/>
      <c r="L32" s="567"/>
    </row>
    <row r="33" spans="1:13" s="565" customFormat="1" ht="47.4" customHeight="1" x14ac:dyDescent="0.3">
      <c r="A33" s="876" t="s">
        <v>185</v>
      </c>
      <c r="B33" s="877"/>
      <c r="C33" s="877"/>
      <c r="D33" s="877"/>
      <c r="E33" s="877"/>
      <c r="F33" s="877"/>
      <c r="G33" s="877"/>
    </row>
    <row r="34" spans="1:13" ht="34.950000000000003" customHeight="1" x14ac:dyDescent="0.3">
      <c r="A34" s="870" t="s">
        <v>183</v>
      </c>
      <c r="B34" s="870"/>
      <c r="C34" s="870"/>
      <c r="D34" s="870"/>
      <c r="E34" s="870"/>
      <c r="F34" s="870"/>
      <c r="G34" s="870"/>
      <c r="H34" s="558"/>
    </row>
    <row r="35" spans="1:13" ht="15.6" x14ac:dyDescent="0.3">
      <c r="A35" s="871"/>
      <c r="B35" s="871"/>
      <c r="C35" s="871"/>
      <c r="D35" s="871"/>
      <c r="E35" s="871"/>
      <c r="F35" s="871"/>
      <c r="G35" s="871"/>
      <c r="H35" s="568"/>
    </row>
    <row r="36" spans="1:13" ht="18.75" customHeight="1" x14ac:dyDescent="0.3">
      <c r="A36" s="872" t="s">
        <v>3</v>
      </c>
      <c r="B36" s="872"/>
      <c r="C36" s="872"/>
      <c r="D36" s="872"/>
      <c r="E36" s="872"/>
      <c r="F36" s="872"/>
      <c r="G36" s="872"/>
      <c r="H36" s="547"/>
      <c r="I36" s="546"/>
    </row>
    <row r="37" spans="1:13" ht="39" customHeight="1" x14ac:dyDescent="0.3">
      <c r="A37" s="873" t="s">
        <v>4</v>
      </c>
      <c r="B37" s="873" t="s">
        <v>5</v>
      </c>
      <c r="C37" s="569" t="s">
        <v>6</v>
      </c>
      <c r="D37" s="569" t="s">
        <v>7</v>
      </c>
      <c r="E37" s="687" t="s">
        <v>37</v>
      </c>
      <c r="F37" s="687"/>
      <c r="G37" s="687"/>
      <c r="H37" s="547"/>
      <c r="I37" s="546"/>
    </row>
    <row r="38" spans="1:13" ht="25.95" customHeight="1" x14ac:dyDescent="0.3">
      <c r="A38" s="874"/>
      <c r="B38" s="875"/>
      <c r="C38" s="570" t="s">
        <v>12</v>
      </c>
      <c r="D38" s="570" t="s">
        <v>24</v>
      </c>
      <c r="E38" s="356" t="s">
        <v>105</v>
      </c>
      <c r="F38" s="356" t="s">
        <v>210</v>
      </c>
      <c r="G38" s="356" t="s">
        <v>284</v>
      </c>
      <c r="H38" s="547"/>
      <c r="I38" s="546"/>
    </row>
    <row r="39" spans="1:13" ht="33" customHeight="1" x14ac:dyDescent="0.3">
      <c r="A39" s="571" t="s">
        <v>13</v>
      </c>
      <c r="B39" s="572" t="s">
        <v>14</v>
      </c>
      <c r="C39" s="41">
        <v>0</v>
      </c>
      <c r="D39" s="301">
        <v>125</v>
      </c>
      <c r="E39" s="573">
        <v>395</v>
      </c>
      <c r="F39" s="573">
        <v>923</v>
      </c>
      <c r="G39" s="573">
        <v>1189</v>
      </c>
      <c r="H39" s="547"/>
      <c r="I39" s="546"/>
    </row>
    <row r="40" spans="1:13" ht="21.75" customHeight="1" x14ac:dyDescent="0.3">
      <c r="A40" s="571" t="s">
        <v>15</v>
      </c>
      <c r="B40" s="572" t="s">
        <v>14</v>
      </c>
      <c r="C40" s="41"/>
      <c r="D40" s="44"/>
      <c r="E40" s="574"/>
      <c r="F40" s="574"/>
      <c r="G40" s="575"/>
      <c r="H40" s="547"/>
      <c r="I40" s="546"/>
    </row>
    <row r="41" spans="1:13" ht="42.6" customHeight="1" x14ac:dyDescent="0.3">
      <c r="A41" s="576" t="s">
        <v>16</v>
      </c>
      <c r="B41" s="577" t="s">
        <v>14</v>
      </c>
      <c r="C41" s="578">
        <v>0</v>
      </c>
      <c r="D41" s="578">
        <f>D39+D40</f>
        <v>125</v>
      </c>
      <c r="E41" s="578">
        <f>E39</f>
        <v>395</v>
      </c>
      <c r="F41" s="579">
        <f>F39</f>
        <v>923</v>
      </c>
      <c r="G41" s="579">
        <f>G39</f>
        <v>1189</v>
      </c>
      <c r="H41" s="580"/>
      <c r="I41" s="560"/>
      <c r="J41" s="560"/>
      <c r="K41" s="560"/>
      <c r="L41" s="560"/>
    </row>
    <row r="42" spans="1:13" s="555" customFormat="1" ht="31.2" customHeight="1" x14ac:dyDescent="0.3">
      <c r="A42" s="866" t="s">
        <v>17</v>
      </c>
      <c r="B42" s="866"/>
      <c r="C42" s="866"/>
      <c r="D42" s="866"/>
      <c r="E42" s="866"/>
      <c r="F42" s="866"/>
      <c r="G42" s="866"/>
      <c r="H42" s="558"/>
      <c r="I42" s="554"/>
      <c r="J42" s="559"/>
      <c r="K42" s="559"/>
      <c r="L42" s="559"/>
      <c r="M42" s="559"/>
    </row>
    <row r="43" spans="1:13" s="555" customFormat="1" ht="16.649999999999999" customHeight="1" x14ac:dyDescent="0.3">
      <c r="A43" s="561" t="s">
        <v>23</v>
      </c>
      <c r="B43" s="561"/>
      <c r="C43" s="561"/>
      <c r="D43" s="561"/>
      <c r="E43" s="561"/>
      <c r="F43" s="561"/>
      <c r="G43" s="561"/>
      <c r="H43" s="561" t="s">
        <v>48</v>
      </c>
      <c r="I43" s="554"/>
    </row>
    <row r="44" spans="1:13" s="565" customFormat="1" ht="27" customHeight="1" x14ac:dyDescent="0.3">
      <c r="A44" s="867" t="s">
        <v>42</v>
      </c>
      <c r="B44" s="867"/>
      <c r="C44" s="867"/>
      <c r="D44" s="867"/>
      <c r="E44" s="867"/>
      <c r="F44" s="867"/>
      <c r="G44" s="867"/>
      <c r="H44" s="215"/>
      <c r="I44" s="215"/>
      <c r="J44" s="215"/>
      <c r="K44" s="215"/>
    </row>
    <row r="45" spans="1:13" s="565" customFormat="1" ht="16.95" customHeight="1" x14ac:dyDescent="0.3">
      <c r="A45" s="564" t="s">
        <v>44</v>
      </c>
      <c r="B45" s="581"/>
      <c r="C45" s="581"/>
      <c r="D45" s="581"/>
      <c r="E45" s="581"/>
      <c r="F45" s="581"/>
      <c r="G45" s="581"/>
    </row>
    <row r="46" spans="1:13" ht="26.4" customHeight="1" x14ac:dyDescent="0.3">
      <c r="A46" s="865" t="s">
        <v>184</v>
      </c>
      <c r="B46" s="865"/>
      <c r="C46" s="865"/>
      <c r="D46" s="865"/>
      <c r="E46" s="865"/>
      <c r="F46" s="865"/>
      <c r="G46" s="865"/>
      <c r="H46" s="558"/>
    </row>
    <row r="47" spans="1:13" ht="43.2" customHeight="1" x14ac:dyDescent="0.3">
      <c r="A47" s="868" t="s">
        <v>19</v>
      </c>
      <c r="B47" s="864" t="s">
        <v>5</v>
      </c>
      <c r="C47" s="569" t="s">
        <v>6</v>
      </c>
      <c r="D47" s="569" t="s">
        <v>7</v>
      </c>
      <c r="E47" s="687" t="s">
        <v>37</v>
      </c>
      <c r="F47" s="687"/>
      <c r="G47" s="687"/>
      <c r="H47" s="582"/>
      <c r="I47" s="546"/>
    </row>
    <row r="48" spans="1:13" ht="25.95" customHeight="1" x14ac:dyDescent="0.3">
      <c r="A48" s="869"/>
      <c r="B48" s="864"/>
      <c r="C48" s="570" t="s">
        <v>12</v>
      </c>
      <c r="D48" s="570" t="s">
        <v>24</v>
      </c>
      <c r="E48" s="356" t="s">
        <v>105</v>
      </c>
      <c r="F48" s="356" t="s">
        <v>210</v>
      </c>
      <c r="G48" s="356" t="s">
        <v>284</v>
      </c>
      <c r="H48" s="582"/>
      <c r="I48" s="546"/>
    </row>
    <row r="49" spans="1:12" s="555" customFormat="1" ht="42" customHeight="1" x14ac:dyDescent="0.3">
      <c r="A49" s="586" t="s">
        <v>197</v>
      </c>
      <c r="B49" s="572" t="s">
        <v>39</v>
      </c>
      <c r="C49" s="45"/>
      <c r="D49" s="45">
        <v>2</v>
      </c>
      <c r="E49" s="45">
        <v>3</v>
      </c>
      <c r="F49" s="45">
        <v>7</v>
      </c>
      <c r="G49" s="587">
        <v>9</v>
      </c>
      <c r="H49" s="588"/>
    </row>
    <row r="50" spans="1:12" ht="13.2" customHeight="1" x14ac:dyDescent="0.3">
      <c r="A50" s="583"/>
      <c r="B50" s="584"/>
      <c r="C50" s="589"/>
      <c r="D50" s="589"/>
      <c r="E50" s="589"/>
      <c r="F50" s="589"/>
      <c r="G50" s="589"/>
      <c r="H50" s="582"/>
      <c r="I50" s="546"/>
    </row>
    <row r="51" spans="1:12" ht="34.950000000000003" customHeight="1" x14ac:dyDescent="0.3">
      <c r="A51" s="864" t="s">
        <v>20</v>
      </c>
      <c r="B51" s="864" t="s">
        <v>5</v>
      </c>
      <c r="C51" s="569" t="s">
        <v>6</v>
      </c>
      <c r="D51" s="569" t="s">
        <v>7</v>
      </c>
      <c r="E51" s="687" t="s">
        <v>37</v>
      </c>
      <c r="F51" s="687"/>
      <c r="G51" s="687"/>
      <c r="H51" s="582"/>
      <c r="I51" s="560"/>
      <c r="J51" s="560"/>
      <c r="K51" s="560"/>
      <c r="L51" s="560"/>
    </row>
    <row r="52" spans="1:12" ht="30" customHeight="1" x14ac:dyDescent="0.3">
      <c r="A52" s="864"/>
      <c r="B52" s="864"/>
      <c r="C52" s="570" t="s">
        <v>12</v>
      </c>
      <c r="D52" s="570" t="s">
        <v>24</v>
      </c>
      <c r="E52" s="356" t="s">
        <v>105</v>
      </c>
      <c r="F52" s="356" t="s">
        <v>210</v>
      </c>
      <c r="G52" s="356" t="s">
        <v>284</v>
      </c>
      <c r="H52" s="547"/>
      <c r="I52" s="560"/>
      <c r="J52" s="560"/>
      <c r="K52" s="560"/>
      <c r="L52" s="560"/>
    </row>
    <row r="53" spans="1:12" ht="37.950000000000003" customHeight="1" x14ac:dyDescent="0.3">
      <c r="A53" s="571" t="s">
        <v>13</v>
      </c>
      <c r="B53" s="572" t="s">
        <v>14</v>
      </c>
      <c r="C53" s="41"/>
      <c r="D53" s="41">
        <v>125</v>
      </c>
      <c r="E53" s="573">
        <v>395</v>
      </c>
      <c r="F53" s="573">
        <v>923</v>
      </c>
      <c r="G53" s="573">
        <v>1189</v>
      </c>
      <c r="H53" s="547"/>
      <c r="I53" s="546"/>
    </row>
    <row r="54" spans="1:12" ht="39.6" customHeight="1" x14ac:dyDescent="0.3">
      <c r="A54" s="576" t="s">
        <v>21</v>
      </c>
      <c r="B54" s="577" t="s">
        <v>14</v>
      </c>
      <c r="C54" s="578">
        <f>SUM(C53)</f>
        <v>0</v>
      </c>
      <c r="D54" s="578">
        <v>125</v>
      </c>
      <c r="E54" s="578">
        <f>E53</f>
        <v>395</v>
      </c>
      <c r="F54" s="578">
        <f>F53</f>
        <v>923</v>
      </c>
      <c r="G54" s="590">
        <f>G53</f>
        <v>1189</v>
      </c>
      <c r="H54" s="547"/>
      <c r="I54" s="560"/>
      <c r="J54" s="585"/>
      <c r="K54" s="585"/>
      <c r="L54" s="585"/>
    </row>
    <row r="56" spans="1:12" x14ac:dyDescent="0.3">
      <c r="E56" s="592"/>
    </row>
  </sheetData>
  <mergeCells count="34">
    <mergeCell ref="D8:G8"/>
    <mergeCell ref="F1:G1"/>
    <mergeCell ref="D2:G2"/>
    <mergeCell ref="D3:G3"/>
    <mergeCell ref="D4:G4"/>
    <mergeCell ref="D7:G7"/>
    <mergeCell ref="A33:G33"/>
    <mergeCell ref="D9:G9"/>
    <mergeCell ref="D10:G10"/>
    <mergeCell ref="A19:G19"/>
    <mergeCell ref="A20:G20"/>
    <mergeCell ref="A21:G21"/>
    <mergeCell ref="A22:G22"/>
    <mergeCell ref="A28:G28"/>
    <mergeCell ref="A29:G29"/>
    <mergeCell ref="A32:G32"/>
    <mergeCell ref="A26:H26"/>
    <mergeCell ref="A25:H25"/>
    <mergeCell ref="A24:H24"/>
    <mergeCell ref="A34:G34"/>
    <mergeCell ref="A35:G35"/>
    <mergeCell ref="A36:G36"/>
    <mergeCell ref="A37:A38"/>
    <mergeCell ref="B37:B38"/>
    <mergeCell ref="E37:G37"/>
    <mergeCell ref="A51:A52"/>
    <mergeCell ref="B51:B52"/>
    <mergeCell ref="E51:G51"/>
    <mergeCell ref="A46:G46"/>
    <mergeCell ref="A42:G42"/>
    <mergeCell ref="A44:G44"/>
    <mergeCell ref="A47:A48"/>
    <mergeCell ref="B47:B48"/>
    <mergeCell ref="E47:G47"/>
  </mergeCells>
  <printOptions horizontalCentered="1"/>
  <pageMargins left="0.39370078740157483" right="0.39370078740157483" top="0.39370078740157483" bottom="0.39370078740157483" header="0.19685039370078741" footer="0.19685039370078741"/>
  <pageSetup paperSize="9" scale="71" fitToHeight="0" orientation="landscape" r:id="rId1"/>
  <headerFooter alignWithMargins="0"/>
  <rowBreaks count="1" manualBreakCount="1">
    <brk id="29" max="11"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7"/>
  <sheetViews>
    <sheetView zoomScale="60" zoomScaleNormal="60" zoomScaleSheetLayoutView="75" workbookViewId="0">
      <selection activeCell="G1" sqref="E1:H9"/>
    </sheetView>
  </sheetViews>
  <sheetFormatPr defaultRowHeight="13.8" x14ac:dyDescent="0.3"/>
  <cols>
    <col min="1" max="1" width="46.109375" style="58" customWidth="1"/>
    <col min="2" max="2" width="11.6640625" style="58" customWidth="1"/>
    <col min="3" max="3" width="15.6640625" style="53" customWidth="1"/>
    <col min="4" max="4" width="17.44140625" style="53" customWidth="1"/>
    <col min="5" max="5" width="18.88671875" style="53" customWidth="1"/>
    <col min="6" max="6" width="14.6640625" style="53" customWidth="1"/>
    <col min="7" max="7" width="14" style="53" customWidth="1"/>
    <col min="8" max="8" width="13.6640625"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53" customWidth="1"/>
    <col min="258" max="258" width="11.6640625" style="53" customWidth="1"/>
    <col min="259" max="259" width="15.6640625" style="53" customWidth="1"/>
    <col min="260" max="260" width="17.44140625" style="53" customWidth="1"/>
    <col min="261" max="261" width="18.88671875" style="53" customWidth="1"/>
    <col min="262" max="262" width="14.6640625" style="53" customWidth="1"/>
    <col min="263" max="263" width="14" style="53" customWidth="1"/>
    <col min="264" max="265" width="11" style="53" customWidth="1"/>
    <col min="266" max="266" width="11.109375" style="53" customWidth="1"/>
    <col min="267" max="268" width="13.33203125" style="53" customWidth="1"/>
    <col min="269" max="269" width="13.88671875" style="53" customWidth="1"/>
    <col min="270" max="273" width="9.109375" style="53" customWidth="1"/>
    <col min="274" max="512" width="8.88671875" style="53"/>
    <col min="513" max="513" width="46.109375" style="53" customWidth="1"/>
    <col min="514" max="514" width="11.6640625" style="53" customWidth="1"/>
    <col min="515" max="515" width="15.6640625" style="53" customWidth="1"/>
    <col min="516" max="516" width="17.44140625" style="53" customWidth="1"/>
    <col min="517" max="517" width="18.88671875" style="53" customWidth="1"/>
    <col min="518" max="518" width="14.6640625" style="53" customWidth="1"/>
    <col min="519" max="519" width="14" style="53" customWidth="1"/>
    <col min="520" max="521" width="11" style="53" customWidth="1"/>
    <col min="522" max="522" width="11.109375" style="53" customWidth="1"/>
    <col min="523" max="524" width="13.33203125" style="53" customWidth="1"/>
    <col min="525" max="525" width="13.88671875" style="53" customWidth="1"/>
    <col min="526" max="529" width="9.109375" style="53" customWidth="1"/>
    <col min="530" max="768" width="8.88671875" style="53"/>
    <col min="769" max="769" width="46.109375" style="53" customWidth="1"/>
    <col min="770" max="770" width="11.6640625" style="53" customWidth="1"/>
    <col min="771" max="771" width="15.6640625" style="53" customWidth="1"/>
    <col min="772" max="772" width="17.44140625" style="53" customWidth="1"/>
    <col min="773" max="773" width="18.88671875" style="53" customWidth="1"/>
    <col min="774" max="774" width="14.6640625" style="53" customWidth="1"/>
    <col min="775" max="775" width="14" style="53" customWidth="1"/>
    <col min="776" max="777" width="11" style="53" customWidth="1"/>
    <col min="778" max="778" width="11.109375" style="53" customWidth="1"/>
    <col min="779" max="780" width="13.33203125" style="53" customWidth="1"/>
    <col min="781" max="781" width="13.88671875" style="53" customWidth="1"/>
    <col min="782" max="785" width="9.109375" style="53" customWidth="1"/>
    <col min="786" max="1024" width="8.88671875" style="53"/>
    <col min="1025" max="1025" width="46.109375" style="53" customWidth="1"/>
    <col min="1026" max="1026" width="11.6640625" style="53" customWidth="1"/>
    <col min="1027" max="1027" width="15.6640625" style="53" customWidth="1"/>
    <col min="1028" max="1028" width="17.44140625" style="53" customWidth="1"/>
    <col min="1029" max="1029" width="18.88671875" style="53" customWidth="1"/>
    <col min="1030" max="1030" width="14.6640625" style="53" customWidth="1"/>
    <col min="1031" max="1031" width="14" style="53" customWidth="1"/>
    <col min="1032" max="1033" width="11" style="53" customWidth="1"/>
    <col min="1034" max="1034" width="11.109375" style="53" customWidth="1"/>
    <col min="1035" max="1036" width="13.33203125" style="53" customWidth="1"/>
    <col min="1037" max="1037" width="13.88671875" style="53" customWidth="1"/>
    <col min="1038" max="1041" width="9.109375" style="53" customWidth="1"/>
    <col min="1042" max="1280" width="8.88671875" style="53"/>
    <col min="1281" max="1281" width="46.109375" style="53" customWidth="1"/>
    <col min="1282" max="1282" width="11.6640625" style="53" customWidth="1"/>
    <col min="1283" max="1283" width="15.6640625" style="53" customWidth="1"/>
    <col min="1284" max="1284" width="17.44140625" style="53" customWidth="1"/>
    <col min="1285" max="1285" width="18.88671875" style="53" customWidth="1"/>
    <col min="1286" max="1286" width="14.6640625" style="53" customWidth="1"/>
    <col min="1287" max="1287" width="14" style="53" customWidth="1"/>
    <col min="1288" max="1289" width="11" style="53" customWidth="1"/>
    <col min="1290" max="1290" width="11.109375" style="53" customWidth="1"/>
    <col min="1291" max="1292" width="13.33203125" style="53" customWidth="1"/>
    <col min="1293" max="1293" width="13.88671875" style="53" customWidth="1"/>
    <col min="1294" max="1297" width="9.109375" style="53" customWidth="1"/>
    <col min="1298" max="1536" width="8.88671875" style="53"/>
    <col min="1537" max="1537" width="46.109375" style="53" customWidth="1"/>
    <col min="1538" max="1538" width="11.6640625" style="53" customWidth="1"/>
    <col min="1539" max="1539" width="15.6640625" style="53" customWidth="1"/>
    <col min="1540" max="1540" width="17.44140625" style="53" customWidth="1"/>
    <col min="1541" max="1541" width="18.88671875" style="53" customWidth="1"/>
    <col min="1542" max="1542" width="14.6640625" style="53" customWidth="1"/>
    <col min="1543" max="1543" width="14" style="53" customWidth="1"/>
    <col min="1544" max="1545" width="11" style="53" customWidth="1"/>
    <col min="1546" max="1546" width="11.109375" style="53" customWidth="1"/>
    <col min="1547" max="1548" width="13.33203125" style="53" customWidth="1"/>
    <col min="1549" max="1549" width="13.88671875" style="53" customWidth="1"/>
    <col min="1550" max="1553" width="9.109375" style="53" customWidth="1"/>
    <col min="1554" max="1792" width="8.88671875" style="53"/>
    <col min="1793" max="1793" width="46.109375" style="53" customWidth="1"/>
    <col min="1794" max="1794" width="11.6640625" style="53" customWidth="1"/>
    <col min="1795" max="1795" width="15.6640625" style="53" customWidth="1"/>
    <col min="1796" max="1796" width="17.44140625" style="53" customWidth="1"/>
    <col min="1797" max="1797" width="18.88671875" style="53" customWidth="1"/>
    <col min="1798" max="1798" width="14.6640625" style="53" customWidth="1"/>
    <col min="1799" max="1799" width="14" style="53" customWidth="1"/>
    <col min="1800" max="1801" width="11" style="53" customWidth="1"/>
    <col min="1802" max="1802" width="11.109375" style="53" customWidth="1"/>
    <col min="1803" max="1804" width="13.33203125" style="53" customWidth="1"/>
    <col min="1805" max="1805" width="13.88671875" style="53" customWidth="1"/>
    <col min="1806" max="1809" width="9.109375" style="53" customWidth="1"/>
    <col min="1810" max="2048" width="8.88671875" style="53"/>
    <col min="2049" max="2049" width="46.109375" style="53" customWidth="1"/>
    <col min="2050" max="2050" width="11.6640625" style="53" customWidth="1"/>
    <col min="2051" max="2051" width="15.6640625" style="53" customWidth="1"/>
    <col min="2052" max="2052" width="17.44140625" style="53" customWidth="1"/>
    <col min="2053" max="2053" width="18.88671875" style="53" customWidth="1"/>
    <col min="2054" max="2054" width="14.6640625" style="53" customWidth="1"/>
    <col min="2055" max="2055" width="14" style="53" customWidth="1"/>
    <col min="2056" max="2057" width="11" style="53" customWidth="1"/>
    <col min="2058" max="2058" width="11.109375" style="53" customWidth="1"/>
    <col min="2059" max="2060" width="13.33203125" style="53" customWidth="1"/>
    <col min="2061" max="2061" width="13.88671875" style="53" customWidth="1"/>
    <col min="2062" max="2065" width="9.109375" style="53" customWidth="1"/>
    <col min="2066" max="2304" width="8.88671875" style="53"/>
    <col min="2305" max="2305" width="46.109375" style="53" customWidth="1"/>
    <col min="2306" max="2306" width="11.6640625" style="53" customWidth="1"/>
    <col min="2307" max="2307" width="15.6640625" style="53" customWidth="1"/>
    <col min="2308" max="2308" width="17.44140625" style="53" customWidth="1"/>
    <col min="2309" max="2309" width="18.88671875" style="53" customWidth="1"/>
    <col min="2310" max="2310" width="14.6640625" style="53" customWidth="1"/>
    <col min="2311" max="2311" width="14" style="53" customWidth="1"/>
    <col min="2312" max="2313" width="11" style="53" customWidth="1"/>
    <col min="2314" max="2314" width="11.109375" style="53" customWidth="1"/>
    <col min="2315" max="2316" width="13.33203125" style="53" customWidth="1"/>
    <col min="2317" max="2317" width="13.88671875" style="53" customWidth="1"/>
    <col min="2318" max="2321" width="9.109375" style="53" customWidth="1"/>
    <col min="2322" max="2560" width="8.88671875" style="53"/>
    <col min="2561" max="2561" width="46.109375" style="53" customWidth="1"/>
    <col min="2562" max="2562" width="11.6640625" style="53" customWidth="1"/>
    <col min="2563" max="2563" width="15.6640625" style="53" customWidth="1"/>
    <col min="2564" max="2564" width="17.44140625" style="53" customWidth="1"/>
    <col min="2565" max="2565" width="18.88671875" style="53" customWidth="1"/>
    <col min="2566" max="2566" width="14.6640625" style="53" customWidth="1"/>
    <col min="2567" max="2567" width="14" style="53" customWidth="1"/>
    <col min="2568" max="2569" width="11" style="53" customWidth="1"/>
    <col min="2570" max="2570" width="11.109375" style="53" customWidth="1"/>
    <col min="2571" max="2572" width="13.33203125" style="53" customWidth="1"/>
    <col min="2573" max="2573" width="13.88671875" style="53" customWidth="1"/>
    <col min="2574" max="2577" width="9.109375" style="53" customWidth="1"/>
    <col min="2578" max="2816" width="8.88671875" style="53"/>
    <col min="2817" max="2817" width="46.109375" style="53" customWidth="1"/>
    <col min="2818" max="2818" width="11.6640625" style="53" customWidth="1"/>
    <col min="2819" max="2819" width="15.6640625" style="53" customWidth="1"/>
    <col min="2820" max="2820" width="17.44140625" style="53" customWidth="1"/>
    <col min="2821" max="2821" width="18.88671875" style="53" customWidth="1"/>
    <col min="2822" max="2822" width="14.6640625" style="53" customWidth="1"/>
    <col min="2823" max="2823" width="14" style="53" customWidth="1"/>
    <col min="2824" max="2825" width="11" style="53" customWidth="1"/>
    <col min="2826" max="2826" width="11.109375" style="53" customWidth="1"/>
    <col min="2827" max="2828" width="13.33203125" style="53" customWidth="1"/>
    <col min="2829" max="2829" width="13.88671875" style="53" customWidth="1"/>
    <col min="2830" max="2833" width="9.109375" style="53" customWidth="1"/>
    <col min="2834" max="3072" width="8.88671875" style="53"/>
    <col min="3073" max="3073" width="46.109375" style="53" customWidth="1"/>
    <col min="3074" max="3074" width="11.6640625" style="53" customWidth="1"/>
    <col min="3075" max="3075" width="15.6640625" style="53" customWidth="1"/>
    <col min="3076" max="3076" width="17.44140625" style="53" customWidth="1"/>
    <col min="3077" max="3077" width="18.88671875" style="53" customWidth="1"/>
    <col min="3078" max="3078" width="14.6640625" style="53" customWidth="1"/>
    <col min="3079" max="3079" width="14" style="53" customWidth="1"/>
    <col min="3080" max="3081" width="11" style="53" customWidth="1"/>
    <col min="3082" max="3082" width="11.109375" style="53" customWidth="1"/>
    <col min="3083" max="3084" width="13.33203125" style="53" customWidth="1"/>
    <col min="3085" max="3085" width="13.88671875" style="53" customWidth="1"/>
    <col min="3086" max="3089" width="9.109375" style="53" customWidth="1"/>
    <col min="3090" max="3328" width="8.88671875" style="53"/>
    <col min="3329" max="3329" width="46.109375" style="53" customWidth="1"/>
    <col min="3330" max="3330" width="11.6640625" style="53" customWidth="1"/>
    <col min="3331" max="3331" width="15.6640625" style="53" customWidth="1"/>
    <col min="3332" max="3332" width="17.44140625" style="53" customWidth="1"/>
    <col min="3333" max="3333" width="18.88671875" style="53" customWidth="1"/>
    <col min="3334" max="3334" width="14.6640625" style="53" customWidth="1"/>
    <col min="3335" max="3335" width="14" style="53" customWidth="1"/>
    <col min="3336" max="3337" width="11" style="53" customWidth="1"/>
    <col min="3338" max="3338" width="11.109375" style="53" customWidth="1"/>
    <col min="3339" max="3340" width="13.33203125" style="53" customWidth="1"/>
    <col min="3341" max="3341" width="13.88671875" style="53" customWidth="1"/>
    <col min="3342" max="3345" width="9.109375" style="53" customWidth="1"/>
    <col min="3346" max="3584" width="8.88671875" style="53"/>
    <col min="3585" max="3585" width="46.109375" style="53" customWidth="1"/>
    <col min="3586" max="3586" width="11.6640625" style="53" customWidth="1"/>
    <col min="3587" max="3587" width="15.6640625" style="53" customWidth="1"/>
    <col min="3588" max="3588" width="17.44140625" style="53" customWidth="1"/>
    <col min="3589" max="3589" width="18.88671875" style="53" customWidth="1"/>
    <col min="3590" max="3590" width="14.6640625" style="53" customWidth="1"/>
    <col min="3591" max="3591" width="14" style="53" customWidth="1"/>
    <col min="3592" max="3593" width="11" style="53" customWidth="1"/>
    <col min="3594" max="3594" width="11.109375" style="53" customWidth="1"/>
    <col min="3595" max="3596" width="13.33203125" style="53" customWidth="1"/>
    <col min="3597" max="3597" width="13.88671875" style="53" customWidth="1"/>
    <col min="3598" max="3601" width="9.109375" style="53" customWidth="1"/>
    <col min="3602" max="3840" width="8.88671875" style="53"/>
    <col min="3841" max="3841" width="46.109375" style="53" customWidth="1"/>
    <col min="3842" max="3842" width="11.6640625" style="53" customWidth="1"/>
    <col min="3843" max="3843" width="15.6640625" style="53" customWidth="1"/>
    <col min="3844" max="3844" width="17.44140625" style="53" customWidth="1"/>
    <col min="3845" max="3845" width="18.88671875" style="53" customWidth="1"/>
    <col min="3846" max="3846" width="14.6640625" style="53" customWidth="1"/>
    <col min="3847" max="3847" width="14" style="53" customWidth="1"/>
    <col min="3848" max="3849" width="11" style="53" customWidth="1"/>
    <col min="3850" max="3850" width="11.109375" style="53" customWidth="1"/>
    <col min="3851" max="3852" width="13.33203125" style="53" customWidth="1"/>
    <col min="3853" max="3853" width="13.88671875" style="53" customWidth="1"/>
    <col min="3854" max="3857" width="9.109375" style="53" customWidth="1"/>
    <col min="3858" max="4096" width="8.88671875" style="53"/>
    <col min="4097" max="4097" width="46.109375" style="53" customWidth="1"/>
    <col min="4098" max="4098" width="11.6640625" style="53" customWidth="1"/>
    <col min="4099" max="4099" width="15.6640625" style="53" customWidth="1"/>
    <col min="4100" max="4100" width="17.44140625" style="53" customWidth="1"/>
    <col min="4101" max="4101" width="18.88671875" style="53" customWidth="1"/>
    <col min="4102" max="4102" width="14.6640625" style="53" customWidth="1"/>
    <col min="4103" max="4103" width="14" style="53" customWidth="1"/>
    <col min="4104" max="4105" width="11" style="53" customWidth="1"/>
    <col min="4106" max="4106" width="11.109375" style="53" customWidth="1"/>
    <col min="4107" max="4108" width="13.33203125" style="53" customWidth="1"/>
    <col min="4109" max="4109" width="13.88671875" style="53" customWidth="1"/>
    <col min="4110" max="4113" width="9.109375" style="53" customWidth="1"/>
    <col min="4114" max="4352" width="8.88671875" style="53"/>
    <col min="4353" max="4353" width="46.109375" style="53" customWidth="1"/>
    <col min="4354" max="4354" width="11.6640625" style="53" customWidth="1"/>
    <col min="4355" max="4355" width="15.6640625" style="53" customWidth="1"/>
    <col min="4356" max="4356" width="17.44140625" style="53" customWidth="1"/>
    <col min="4357" max="4357" width="18.88671875" style="53" customWidth="1"/>
    <col min="4358" max="4358" width="14.6640625" style="53" customWidth="1"/>
    <col min="4359" max="4359" width="14" style="53" customWidth="1"/>
    <col min="4360" max="4361" width="11" style="53" customWidth="1"/>
    <col min="4362" max="4362" width="11.109375" style="53" customWidth="1"/>
    <col min="4363" max="4364" width="13.33203125" style="53" customWidth="1"/>
    <col min="4365" max="4365" width="13.88671875" style="53" customWidth="1"/>
    <col min="4366" max="4369" width="9.109375" style="53" customWidth="1"/>
    <col min="4370" max="4608" width="8.88671875" style="53"/>
    <col min="4609" max="4609" width="46.109375" style="53" customWidth="1"/>
    <col min="4610" max="4610" width="11.6640625" style="53" customWidth="1"/>
    <col min="4611" max="4611" width="15.6640625" style="53" customWidth="1"/>
    <col min="4612" max="4612" width="17.44140625" style="53" customWidth="1"/>
    <col min="4613" max="4613" width="18.88671875" style="53" customWidth="1"/>
    <col min="4614" max="4614" width="14.6640625" style="53" customWidth="1"/>
    <col min="4615" max="4615" width="14" style="53" customWidth="1"/>
    <col min="4616" max="4617" width="11" style="53" customWidth="1"/>
    <col min="4618" max="4618" width="11.109375" style="53" customWidth="1"/>
    <col min="4619" max="4620" width="13.33203125" style="53" customWidth="1"/>
    <col min="4621" max="4621" width="13.88671875" style="53" customWidth="1"/>
    <col min="4622" max="4625" width="9.109375" style="53" customWidth="1"/>
    <col min="4626" max="4864" width="8.88671875" style="53"/>
    <col min="4865" max="4865" width="46.109375" style="53" customWidth="1"/>
    <col min="4866" max="4866" width="11.6640625" style="53" customWidth="1"/>
    <col min="4867" max="4867" width="15.6640625" style="53" customWidth="1"/>
    <col min="4868" max="4868" width="17.44140625" style="53" customWidth="1"/>
    <col min="4869" max="4869" width="18.88671875" style="53" customWidth="1"/>
    <col min="4870" max="4870" width="14.6640625" style="53" customWidth="1"/>
    <col min="4871" max="4871" width="14" style="53" customWidth="1"/>
    <col min="4872" max="4873" width="11" style="53" customWidth="1"/>
    <col min="4874" max="4874" width="11.109375" style="53" customWidth="1"/>
    <col min="4875" max="4876" width="13.33203125" style="53" customWidth="1"/>
    <col min="4877" max="4877" width="13.88671875" style="53" customWidth="1"/>
    <col min="4878" max="4881" width="9.109375" style="53" customWidth="1"/>
    <col min="4882" max="5120" width="8.88671875" style="53"/>
    <col min="5121" max="5121" width="46.109375" style="53" customWidth="1"/>
    <col min="5122" max="5122" width="11.6640625" style="53" customWidth="1"/>
    <col min="5123" max="5123" width="15.6640625" style="53" customWidth="1"/>
    <col min="5124" max="5124" width="17.44140625" style="53" customWidth="1"/>
    <col min="5125" max="5125" width="18.88671875" style="53" customWidth="1"/>
    <col min="5126" max="5126" width="14.6640625" style="53" customWidth="1"/>
    <col min="5127" max="5127" width="14" style="53" customWidth="1"/>
    <col min="5128" max="5129" width="11" style="53" customWidth="1"/>
    <col min="5130" max="5130" width="11.109375" style="53" customWidth="1"/>
    <col min="5131" max="5132" width="13.33203125" style="53" customWidth="1"/>
    <col min="5133" max="5133" width="13.88671875" style="53" customWidth="1"/>
    <col min="5134" max="5137" width="9.109375" style="53" customWidth="1"/>
    <col min="5138" max="5376" width="8.88671875" style="53"/>
    <col min="5377" max="5377" width="46.109375" style="53" customWidth="1"/>
    <col min="5378" max="5378" width="11.6640625" style="53" customWidth="1"/>
    <col min="5379" max="5379" width="15.6640625" style="53" customWidth="1"/>
    <col min="5380" max="5380" width="17.44140625" style="53" customWidth="1"/>
    <col min="5381" max="5381" width="18.88671875" style="53" customWidth="1"/>
    <col min="5382" max="5382" width="14.6640625" style="53" customWidth="1"/>
    <col min="5383" max="5383" width="14" style="53" customWidth="1"/>
    <col min="5384" max="5385" width="11" style="53" customWidth="1"/>
    <col min="5386" max="5386" width="11.109375" style="53" customWidth="1"/>
    <col min="5387" max="5388" width="13.33203125" style="53" customWidth="1"/>
    <col min="5389" max="5389" width="13.88671875" style="53" customWidth="1"/>
    <col min="5390" max="5393" width="9.109375" style="53" customWidth="1"/>
    <col min="5394" max="5632" width="8.88671875" style="53"/>
    <col min="5633" max="5633" width="46.109375" style="53" customWidth="1"/>
    <col min="5634" max="5634" width="11.6640625" style="53" customWidth="1"/>
    <col min="5635" max="5635" width="15.6640625" style="53" customWidth="1"/>
    <col min="5636" max="5636" width="17.44140625" style="53" customWidth="1"/>
    <col min="5637" max="5637" width="18.88671875" style="53" customWidth="1"/>
    <col min="5638" max="5638" width="14.6640625" style="53" customWidth="1"/>
    <col min="5639" max="5639" width="14" style="53" customWidth="1"/>
    <col min="5640" max="5641" width="11" style="53" customWidth="1"/>
    <col min="5642" max="5642" width="11.109375" style="53" customWidth="1"/>
    <col min="5643" max="5644" width="13.33203125" style="53" customWidth="1"/>
    <col min="5645" max="5645" width="13.88671875" style="53" customWidth="1"/>
    <col min="5646" max="5649" width="9.109375" style="53" customWidth="1"/>
    <col min="5650" max="5888" width="8.88671875" style="53"/>
    <col min="5889" max="5889" width="46.109375" style="53" customWidth="1"/>
    <col min="5890" max="5890" width="11.6640625" style="53" customWidth="1"/>
    <col min="5891" max="5891" width="15.6640625" style="53" customWidth="1"/>
    <col min="5892" max="5892" width="17.44140625" style="53" customWidth="1"/>
    <col min="5893" max="5893" width="18.88671875" style="53" customWidth="1"/>
    <col min="5894" max="5894" width="14.6640625" style="53" customWidth="1"/>
    <col min="5895" max="5895" width="14" style="53" customWidth="1"/>
    <col min="5896" max="5897" width="11" style="53" customWidth="1"/>
    <col min="5898" max="5898" width="11.109375" style="53" customWidth="1"/>
    <col min="5899" max="5900" width="13.33203125" style="53" customWidth="1"/>
    <col min="5901" max="5901" width="13.88671875" style="53" customWidth="1"/>
    <col min="5902" max="5905" width="9.109375" style="53" customWidth="1"/>
    <col min="5906" max="6144" width="8.88671875" style="53"/>
    <col min="6145" max="6145" width="46.109375" style="53" customWidth="1"/>
    <col min="6146" max="6146" width="11.6640625" style="53" customWidth="1"/>
    <col min="6147" max="6147" width="15.6640625" style="53" customWidth="1"/>
    <col min="6148" max="6148" width="17.44140625" style="53" customWidth="1"/>
    <col min="6149" max="6149" width="18.88671875" style="53" customWidth="1"/>
    <col min="6150" max="6150" width="14.6640625" style="53" customWidth="1"/>
    <col min="6151" max="6151" width="14" style="53" customWidth="1"/>
    <col min="6152" max="6153" width="11" style="53" customWidth="1"/>
    <col min="6154" max="6154" width="11.109375" style="53" customWidth="1"/>
    <col min="6155" max="6156" width="13.33203125" style="53" customWidth="1"/>
    <col min="6157" max="6157" width="13.88671875" style="53" customWidth="1"/>
    <col min="6158" max="6161" width="9.109375" style="53" customWidth="1"/>
    <col min="6162" max="6400" width="8.88671875" style="53"/>
    <col min="6401" max="6401" width="46.109375" style="53" customWidth="1"/>
    <col min="6402" max="6402" width="11.6640625" style="53" customWidth="1"/>
    <col min="6403" max="6403" width="15.6640625" style="53" customWidth="1"/>
    <col min="6404" max="6404" width="17.44140625" style="53" customWidth="1"/>
    <col min="6405" max="6405" width="18.88671875" style="53" customWidth="1"/>
    <col min="6406" max="6406" width="14.6640625" style="53" customWidth="1"/>
    <col min="6407" max="6407" width="14" style="53" customWidth="1"/>
    <col min="6408" max="6409" width="11" style="53" customWidth="1"/>
    <col min="6410" max="6410" width="11.109375" style="53" customWidth="1"/>
    <col min="6411" max="6412" width="13.33203125" style="53" customWidth="1"/>
    <col min="6413" max="6413" width="13.88671875" style="53" customWidth="1"/>
    <col min="6414" max="6417" width="9.109375" style="53" customWidth="1"/>
    <col min="6418" max="6656" width="8.88671875" style="53"/>
    <col min="6657" max="6657" width="46.109375" style="53" customWidth="1"/>
    <col min="6658" max="6658" width="11.6640625" style="53" customWidth="1"/>
    <col min="6659" max="6659" width="15.6640625" style="53" customWidth="1"/>
    <col min="6660" max="6660" width="17.44140625" style="53" customWidth="1"/>
    <col min="6661" max="6661" width="18.88671875" style="53" customWidth="1"/>
    <col min="6662" max="6662" width="14.6640625" style="53" customWidth="1"/>
    <col min="6663" max="6663" width="14" style="53" customWidth="1"/>
    <col min="6664" max="6665" width="11" style="53" customWidth="1"/>
    <col min="6666" max="6666" width="11.109375" style="53" customWidth="1"/>
    <col min="6667" max="6668" width="13.33203125" style="53" customWidth="1"/>
    <col min="6669" max="6669" width="13.88671875" style="53" customWidth="1"/>
    <col min="6670" max="6673" width="9.109375" style="53" customWidth="1"/>
    <col min="6674" max="6912" width="8.88671875" style="53"/>
    <col min="6913" max="6913" width="46.109375" style="53" customWidth="1"/>
    <col min="6914" max="6914" width="11.6640625" style="53" customWidth="1"/>
    <col min="6915" max="6915" width="15.6640625" style="53" customWidth="1"/>
    <col min="6916" max="6916" width="17.44140625" style="53" customWidth="1"/>
    <col min="6917" max="6917" width="18.88671875" style="53" customWidth="1"/>
    <col min="6918" max="6918" width="14.6640625" style="53" customWidth="1"/>
    <col min="6919" max="6919" width="14" style="53" customWidth="1"/>
    <col min="6920" max="6921" width="11" style="53" customWidth="1"/>
    <col min="6922" max="6922" width="11.109375" style="53" customWidth="1"/>
    <col min="6923" max="6924" width="13.33203125" style="53" customWidth="1"/>
    <col min="6925" max="6925" width="13.88671875" style="53" customWidth="1"/>
    <col min="6926" max="6929" width="9.109375" style="53" customWidth="1"/>
    <col min="6930" max="7168" width="8.88671875" style="53"/>
    <col min="7169" max="7169" width="46.109375" style="53" customWidth="1"/>
    <col min="7170" max="7170" width="11.6640625" style="53" customWidth="1"/>
    <col min="7171" max="7171" width="15.6640625" style="53" customWidth="1"/>
    <col min="7172" max="7172" width="17.44140625" style="53" customWidth="1"/>
    <col min="7173" max="7173" width="18.88671875" style="53" customWidth="1"/>
    <col min="7174" max="7174" width="14.6640625" style="53" customWidth="1"/>
    <col min="7175" max="7175" width="14" style="53" customWidth="1"/>
    <col min="7176" max="7177" width="11" style="53" customWidth="1"/>
    <col min="7178" max="7178" width="11.109375" style="53" customWidth="1"/>
    <col min="7179" max="7180" width="13.33203125" style="53" customWidth="1"/>
    <col min="7181" max="7181" width="13.88671875" style="53" customWidth="1"/>
    <col min="7182" max="7185" width="9.109375" style="53" customWidth="1"/>
    <col min="7186" max="7424" width="8.88671875" style="53"/>
    <col min="7425" max="7425" width="46.109375" style="53" customWidth="1"/>
    <col min="7426" max="7426" width="11.6640625" style="53" customWidth="1"/>
    <col min="7427" max="7427" width="15.6640625" style="53" customWidth="1"/>
    <col min="7428" max="7428" width="17.44140625" style="53" customWidth="1"/>
    <col min="7429" max="7429" width="18.88671875" style="53" customWidth="1"/>
    <col min="7430" max="7430" width="14.6640625" style="53" customWidth="1"/>
    <col min="7431" max="7431" width="14" style="53" customWidth="1"/>
    <col min="7432" max="7433" width="11" style="53" customWidth="1"/>
    <col min="7434" max="7434" width="11.109375" style="53" customWidth="1"/>
    <col min="7435" max="7436" width="13.33203125" style="53" customWidth="1"/>
    <col min="7437" max="7437" width="13.88671875" style="53" customWidth="1"/>
    <col min="7438" max="7441" width="9.109375" style="53" customWidth="1"/>
    <col min="7442" max="7680" width="8.88671875" style="53"/>
    <col min="7681" max="7681" width="46.109375" style="53" customWidth="1"/>
    <col min="7682" max="7682" width="11.6640625" style="53" customWidth="1"/>
    <col min="7683" max="7683" width="15.6640625" style="53" customWidth="1"/>
    <col min="7684" max="7684" width="17.44140625" style="53" customWidth="1"/>
    <col min="7685" max="7685" width="18.88671875" style="53" customWidth="1"/>
    <col min="7686" max="7686" width="14.6640625" style="53" customWidth="1"/>
    <col min="7687" max="7687" width="14" style="53" customWidth="1"/>
    <col min="7688" max="7689" width="11" style="53" customWidth="1"/>
    <col min="7690" max="7690" width="11.109375" style="53" customWidth="1"/>
    <col min="7691" max="7692" width="13.33203125" style="53" customWidth="1"/>
    <col min="7693" max="7693" width="13.88671875" style="53" customWidth="1"/>
    <col min="7694" max="7697" width="9.109375" style="53" customWidth="1"/>
    <col min="7698" max="7936" width="8.88671875" style="53"/>
    <col min="7937" max="7937" width="46.109375" style="53" customWidth="1"/>
    <col min="7938" max="7938" width="11.6640625" style="53" customWidth="1"/>
    <col min="7939" max="7939" width="15.6640625" style="53" customWidth="1"/>
    <col min="7940" max="7940" width="17.44140625" style="53" customWidth="1"/>
    <col min="7941" max="7941" width="18.88671875" style="53" customWidth="1"/>
    <col min="7942" max="7942" width="14.6640625" style="53" customWidth="1"/>
    <col min="7943" max="7943" width="14" style="53" customWidth="1"/>
    <col min="7944" max="7945" width="11" style="53" customWidth="1"/>
    <col min="7946" max="7946" width="11.109375" style="53" customWidth="1"/>
    <col min="7947" max="7948" width="13.33203125" style="53" customWidth="1"/>
    <col min="7949" max="7949" width="13.88671875" style="53" customWidth="1"/>
    <col min="7950" max="7953" width="9.109375" style="53" customWidth="1"/>
    <col min="7954" max="8192" width="8.88671875" style="53"/>
    <col min="8193" max="8193" width="46.109375" style="53" customWidth="1"/>
    <col min="8194" max="8194" width="11.6640625" style="53" customWidth="1"/>
    <col min="8195" max="8195" width="15.6640625" style="53" customWidth="1"/>
    <col min="8196" max="8196" width="17.44140625" style="53" customWidth="1"/>
    <col min="8197" max="8197" width="18.88671875" style="53" customWidth="1"/>
    <col min="8198" max="8198" width="14.6640625" style="53" customWidth="1"/>
    <col min="8199" max="8199" width="14" style="53" customWidth="1"/>
    <col min="8200" max="8201" width="11" style="53" customWidth="1"/>
    <col min="8202" max="8202" width="11.109375" style="53" customWidth="1"/>
    <col min="8203" max="8204" width="13.33203125" style="53" customWidth="1"/>
    <col min="8205" max="8205" width="13.88671875" style="53" customWidth="1"/>
    <col min="8206" max="8209" width="9.109375" style="53" customWidth="1"/>
    <col min="8210" max="8448" width="8.88671875" style="53"/>
    <col min="8449" max="8449" width="46.109375" style="53" customWidth="1"/>
    <col min="8450" max="8450" width="11.6640625" style="53" customWidth="1"/>
    <col min="8451" max="8451" width="15.6640625" style="53" customWidth="1"/>
    <col min="8452" max="8452" width="17.44140625" style="53" customWidth="1"/>
    <col min="8453" max="8453" width="18.88671875" style="53" customWidth="1"/>
    <col min="8454" max="8454" width="14.6640625" style="53" customWidth="1"/>
    <col min="8455" max="8455" width="14" style="53" customWidth="1"/>
    <col min="8456" max="8457" width="11" style="53" customWidth="1"/>
    <col min="8458" max="8458" width="11.109375" style="53" customWidth="1"/>
    <col min="8459" max="8460" width="13.33203125" style="53" customWidth="1"/>
    <col min="8461" max="8461" width="13.88671875" style="53" customWidth="1"/>
    <col min="8462" max="8465" width="9.109375" style="53" customWidth="1"/>
    <col min="8466" max="8704" width="8.88671875" style="53"/>
    <col min="8705" max="8705" width="46.109375" style="53" customWidth="1"/>
    <col min="8706" max="8706" width="11.6640625" style="53" customWidth="1"/>
    <col min="8707" max="8707" width="15.6640625" style="53" customWidth="1"/>
    <col min="8708" max="8708" width="17.44140625" style="53" customWidth="1"/>
    <col min="8709" max="8709" width="18.88671875" style="53" customWidth="1"/>
    <col min="8710" max="8710" width="14.6640625" style="53" customWidth="1"/>
    <col min="8711" max="8711" width="14" style="53" customWidth="1"/>
    <col min="8712" max="8713" width="11" style="53" customWidth="1"/>
    <col min="8714" max="8714" width="11.109375" style="53" customWidth="1"/>
    <col min="8715" max="8716" width="13.33203125" style="53" customWidth="1"/>
    <col min="8717" max="8717" width="13.88671875" style="53" customWidth="1"/>
    <col min="8718" max="8721" width="9.109375" style="53" customWidth="1"/>
    <col min="8722" max="8960" width="8.88671875" style="53"/>
    <col min="8961" max="8961" width="46.109375" style="53" customWidth="1"/>
    <col min="8962" max="8962" width="11.6640625" style="53" customWidth="1"/>
    <col min="8963" max="8963" width="15.6640625" style="53" customWidth="1"/>
    <col min="8964" max="8964" width="17.44140625" style="53" customWidth="1"/>
    <col min="8965" max="8965" width="18.88671875" style="53" customWidth="1"/>
    <col min="8966" max="8966" width="14.6640625" style="53" customWidth="1"/>
    <col min="8967" max="8967" width="14" style="53" customWidth="1"/>
    <col min="8968" max="8969" width="11" style="53" customWidth="1"/>
    <col min="8970" max="8970" width="11.109375" style="53" customWidth="1"/>
    <col min="8971" max="8972" width="13.33203125" style="53" customWidth="1"/>
    <col min="8973" max="8973" width="13.88671875" style="53" customWidth="1"/>
    <col min="8974" max="8977" width="9.109375" style="53" customWidth="1"/>
    <col min="8978" max="9216" width="8.88671875" style="53"/>
    <col min="9217" max="9217" width="46.109375" style="53" customWidth="1"/>
    <col min="9218" max="9218" width="11.6640625" style="53" customWidth="1"/>
    <col min="9219" max="9219" width="15.6640625" style="53" customWidth="1"/>
    <col min="9220" max="9220" width="17.44140625" style="53" customWidth="1"/>
    <col min="9221" max="9221" width="18.88671875" style="53" customWidth="1"/>
    <col min="9222" max="9222" width="14.6640625" style="53" customWidth="1"/>
    <col min="9223" max="9223" width="14" style="53" customWidth="1"/>
    <col min="9224" max="9225" width="11" style="53" customWidth="1"/>
    <col min="9226" max="9226" width="11.109375" style="53" customWidth="1"/>
    <col min="9227" max="9228" width="13.33203125" style="53" customWidth="1"/>
    <col min="9229" max="9229" width="13.88671875" style="53" customWidth="1"/>
    <col min="9230" max="9233" width="9.109375" style="53" customWidth="1"/>
    <col min="9234" max="9472" width="8.88671875" style="53"/>
    <col min="9473" max="9473" width="46.109375" style="53" customWidth="1"/>
    <col min="9474" max="9474" width="11.6640625" style="53" customWidth="1"/>
    <col min="9475" max="9475" width="15.6640625" style="53" customWidth="1"/>
    <col min="9476" max="9476" width="17.44140625" style="53" customWidth="1"/>
    <col min="9477" max="9477" width="18.88671875" style="53" customWidth="1"/>
    <col min="9478" max="9478" width="14.6640625" style="53" customWidth="1"/>
    <col min="9479" max="9479" width="14" style="53" customWidth="1"/>
    <col min="9480" max="9481" width="11" style="53" customWidth="1"/>
    <col min="9482" max="9482" width="11.109375" style="53" customWidth="1"/>
    <col min="9483" max="9484" width="13.33203125" style="53" customWidth="1"/>
    <col min="9485" max="9485" width="13.88671875" style="53" customWidth="1"/>
    <col min="9486" max="9489" width="9.109375" style="53" customWidth="1"/>
    <col min="9490" max="9728" width="8.88671875" style="53"/>
    <col min="9729" max="9729" width="46.109375" style="53" customWidth="1"/>
    <col min="9730" max="9730" width="11.6640625" style="53" customWidth="1"/>
    <col min="9731" max="9731" width="15.6640625" style="53" customWidth="1"/>
    <col min="9732" max="9732" width="17.44140625" style="53" customWidth="1"/>
    <col min="9733" max="9733" width="18.88671875" style="53" customWidth="1"/>
    <col min="9734" max="9734" width="14.6640625" style="53" customWidth="1"/>
    <col min="9735" max="9735" width="14" style="53" customWidth="1"/>
    <col min="9736" max="9737" width="11" style="53" customWidth="1"/>
    <col min="9738" max="9738" width="11.109375" style="53" customWidth="1"/>
    <col min="9739" max="9740" width="13.33203125" style="53" customWidth="1"/>
    <col min="9741" max="9741" width="13.88671875" style="53" customWidth="1"/>
    <col min="9742" max="9745" width="9.109375" style="53" customWidth="1"/>
    <col min="9746" max="9984" width="8.88671875" style="53"/>
    <col min="9985" max="9985" width="46.109375" style="53" customWidth="1"/>
    <col min="9986" max="9986" width="11.6640625" style="53" customWidth="1"/>
    <col min="9987" max="9987" width="15.6640625" style="53" customWidth="1"/>
    <col min="9988" max="9988" width="17.44140625" style="53" customWidth="1"/>
    <col min="9989" max="9989" width="18.88671875" style="53" customWidth="1"/>
    <col min="9990" max="9990" width="14.6640625" style="53" customWidth="1"/>
    <col min="9991" max="9991" width="14" style="53" customWidth="1"/>
    <col min="9992" max="9993" width="11" style="53" customWidth="1"/>
    <col min="9994" max="9994" width="11.109375" style="53" customWidth="1"/>
    <col min="9995" max="9996" width="13.33203125" style="53" customWidth="1"/>
    <col min="9997" max="9997" width="13.88671875" style="53" customWidth="1"/>
    <col min="9998" max="10001" width="9.109375" style="53" customWidth="1"/>
    <col min="10002" max="10240" width="8.88671875" style="53"/>
    <col min="10241" max="10241" width="46.109375" style="53" customWidth="1"/>
    <col min="10242" max="10242" width="11.6640625" style="53" customWidth="1"/>
    <col min="10243" max="10243" width="15.6640625" style="53" customWidth="1"/>
    <col min="10244" max="10244" width="17.44140625" style="53" customWidth="1"/>
    <col min="10245" max="10245" width="18.88671875" style="53" customWidth="1"/>
    <col min="10246" max="10246" width="14.6640625" style="53" customWidth="1"/>
    <col min="10247" max="10247" width="14" style="53" customWidth="1"/>
    <col min="10248" max="10249" width="11" style="53" customWidth="1"/>
    <col min="10250" max="10250" width="11.109375" style="53" customWidth="1"/>
    <col min="10251" max="10252" width="13.33203125" style="53" customWidth="1"/>
    <col min="10253" max="10253" width="13.88671875" style="53" customWidth="1"/>
    <col min="10254" max="10257" width="9.109375" style="53" customWidth="1"/>
    <col min="10258" max="10496" width="8.88671875" style="53"/>
    <col min="10497" max="10497" width="46.109375" style="53" customWidth="1"/>
    <col min="10498" max="10498" width="11.6640625" style="53" customWidth="1"/>
    <col min="10499" max="10499" width="15.6640625" style="53" customWidth="1"/>
    <col min="10500" max="10500" width="17.44140625" style="53" customWidth="1"/>
    <col min="10501" max="10501" width="18.88671875" style="53" customWidth="1"/>
    <col min="10502" max="10502" width="14.6640625" style="53" customWidth="1"/>
    <col min="10503" max="10503" width="14" style="53" customWidth="1"/>
    <col min="10504" max="10505" width="11" style="53" customWidth="1"/>
    <col min="10506" max="10506" width="11.109375" style="53" customWidth="1"/>
    <col min="10507" max="10508" width="13.33203125" style="53" customWidth="1"/>
    <col min="10509" max="10509" width="13.88671875" style="53" customWidth="1"/>
    <col min="10510" max="10513" width="9.109375" style="53" customWidth="1"/>
    <col min="10514" max="10752" width="8.88671875" style="53"/>
    <col min="10753" max="10753" width="46.109375" style="53" customWidth="1"/>
    <col min="10754" max="10754" width="11.6640625" style="53" customWidth="1"/>
    <col min="10755" max="10755" width="15.6640625" style="53" customWidth="1"/>
    <col min="10756" max="10756" width="17.44140625" style="53" customWidth="1"/>
    <col min="10757" max="10757" width="18.88671875" style="53" customWidth="1"/>
    <col min="10758" max="10758" width="14.6640625" style="53" customWidth="1"/>
    <col min="10759" max="10759" width="14" style="53" customWidth="1"/>
    <col min="10760" max="10761" width="11" style="53" customWidth="1"/>
    <col min="10762" max="10762" width="11.109375" style="53" customWidth="1"/>
    <col min="10763" max="10764" width="13.33203125" style="53" customWidth="1"/>
    <col min="10765" max="10765" width="13.88671875" style="53" customWidth="1"/>
    <col min="10766" max="10769" width="9.109375" style="53" customWidth="1"/>
    <col min="10770" max="11008" width="8.88671875" style="53"/>
    <col min="11009" max="11009" width="46.109375" style="53" customWidth="1"/>
    <col min="11010" max="11010" width="11.6640625" style="53" customWidth="1"/>
    <col min="11011" max="11011" width="15.6640625" style="53" customWidth="1"/>
    <col min="11012" max="11012" width="17.44140625" style="53" customWidth="1"/>
    <col min="11013" max="11013" width="18.88671875" style="53" customWidth="1"/>
    <col min="11014" max="11014" width="14.6640625" style="53" customWidth="1"/>
    <col min="11015" max="11015" width="14" style="53" customWidth="1"/>
    <col min="11016" max="11017" width="11" style="53" customWidth="1"/>
    <col min="11018" max="11018" width="11.109375" style="53" customWidth="1"/>
    <col min="11019" max="11020" width="13.33203125" style="53" customWidth="1"/>
    <col min="11021" max="11021" width="13.88671875" style="53" customWidth="1"/>
    <col min="11022" max="11025" width="9.109375" style="53" customWidth="1"/>
    <col min="11026" max="11264" width="8.88671875" style="53"/>
    <col min="11265" max="11265" width="46.109375" style="53" customWidth="1"/>
    <col min="11266" max="11266" width="11.6640625" style="53" customWidth="1"/>
    <col min="11267" max="11267" width="15.6640625" style="53" customWidth="1"/>
    <col min="11268" max="11268" width="17.44140625" style="53" customWidth="1"/>
    <col min="11269" max="11269" width="18.88671875" style="53" customWidth="1"/>
    <col min="11270" max="11270" width="14.6640625" style="53" customWidth="1"/>
    <col min="11271" max="11271" width="14" style="53" customWidth="1"/>
    <col min="11272" max="11273" width="11" style="53" customWidth="1"/>
    <col min="11274" max="11274" width="11.109375" style="53" customWidth="1"/>
    <col min="11275" max="11276" width="13.33203125" style="53" customWidth="1"/>
    <col min="11277" max="11277" width="13.88671875" style="53" customWidth="1"/>
    <col min="11278" max="11281" width="9.109375" style="53" customWidth="1"/>
    <col min="11282" max="11520" width="8.88671875" style="53"/>
    <col min="11521" max="11521" width="46.109375" style="53" customWidth="1"/>
    <col min="11522" max="11522" width="11.6640625" style="53" customWidth="1"/>
    <col min="11523" max="11523" width="15.6640625" style="53" customWidth="1"/>
    <col min="11524" max="11524" width="17.44140625" style="53" customWidth="1"/>
    <col min="11525" max="11525" width="18.88671875" style="53" customWidth="1"/>
    <col min="11526" max="11526" width="14.6640625" style="53" customWidth="1"/>
    <col min="11527" max="11527" width="14" style="53" customWidth="1"/>
    <col min="11528" max="11529" width="11" style="53" customWidth="1"/>
    <col min="11530" max="11530" width="11.109375" style="53" customWidth="1"/>
    <col min="11531" max="11532" width="13.33203125" style="53" customWidth="1"/>
    <col min="11533" max="11533" width="13.88671875" style="53" customWidth="1"/>
    <col min="11534" max="11537" width="9.109375" style="53" customWidth="1"/>
    <col min="11538" max="11776" width="8.88671875" style="53"/>
    <col min="11777" max="11777" width="46.109375" style="53" customWidth="1"/>
    <col min="11778" max="11778" width="11.6640625" style="53" customWidth="1"/>
    <col min="11779" max="11779" width="15.6640625" style="53" customWidth="1"/>
    <col min="11780" max="11780" width="17.44140625" style="53" customWidth="1"/>
    <col min="11781" max="11781" width="18.88671875" style="53" customWidth="1"/>
    <col min="11782" max="11782" width="14.6640625" style="53" customWidth="1"/>
    <col min="11783" max="11783" width="14" style="53" customWidth="1"/>
    <col min="11784" max="11785" width="11" style="53" customWidth="1"/>
    <col min="11786" max="11786" width="11.109375" style="53" customWidth="1"/>
    <col min="11787" max="11788" width="13.33203125" style="53" customWidth="1"/>
    <col min="11789" max="11789" width="13.88671875" style="53" customWidth="1"/>
    <col min="11790" max="11793" width="9.109375" style="53" customWidth="1"/>
    <col min="11794" max="12032" width="8.88671875" style="53"/>
    <col min="12033" max="12033" width="46.109375" style="53" customWidth="1"/>
    <col min="12034" max="12034" width="11.6640625" style="53" customWidth="1"/>
    <col min="12035" max="12035" width="15.6640625" style="53" customWidth="1"/>
    <col min="12036" max="12036" width="17.44140625" style="53" customWidth="1"/>
    <col min="12037" max="12037" width="18.88671875" style="53" customWidth="1"/>
    <col min="12038" max="12038" width="14.6640625" style="53" customWidth="1"/>
    <col min="12039" max="12039" width="14" style="53" customWidth="1"/>
    <col min="12040" max="12041" width="11" style="53" customWidth="1"/>
    <col min="12042" max="12042" width="11.109375" style="53" customWidth="1"/>
    <col min="12043" max="12044" width="13.33203125" style="53" customWidth="1"/>
    <col min="12045" max="12045" width="13.88671875" style="53" customWidth="1"/>
    <col min="12046" max="12049" width="9.109375" style="53" customWidth="1"/>
    <col min="12050" max="12288" width="8.88671875" style="53"/>
    <col min="12289" max="12289" width="46.109375" style="53" customWidth="1"/>
    <col min="12290" max="12290" width="11.6640625" style="53" customWidth="1"/>
    <col min="12291" max="12291" width="15.6640625" style="53" customWidth="1"/>
    <col min="12292" max="12292" width="17.44140625" style="53" customWidth="1"/>
    <col min="12293" max="12293" width="18.88671875" style="53" customWidth="1"/>
    <col min="12294" max="12294" width="14.6640625" style="53" customWidth="1"/>
    <col min="12295" max="12295" width="14" style="53" customWidth="1"/>
    <col min="12296" max="12297" width="11" style="53" customWidth="1"/>
    <col min="12298" max="12298" width="11.109375" style="53" customWidth="1"/>
    <col min="12299" max="12300" width="13.33203125" style="53" customWidth="1"/>
    <col min="12301" max="12301" width="13.88671875" style="53" customWidth="1"/>
    <col min="12302" max="12305" width="9.109375" style="53" customWidth="1"/>
    <col min="12306" max="12544" width="8.88671875" style="53"/>
    <col min="12545" max="12545" width="46.109375" style="53" customWidth="1"/>
    <col min="12546" max="12546" width="11.6640625" style="53" customWidth="1"/>
    <col min="12547" max="12547" width="15.6640625" style="53" customWidth="1"/>
    <col min="12548" max="12548" width="17.44140625" style="53" customWidth="1"/>
    <col min="12549" max="12549" width="18.88671875" style="53" customWidth="1"/>
    <col min="12550" max="12550" width="14.6640625" style="53" customWidth="1"/>
    <col min="12551" max="12551" width="14" style="53" customWidth="1"/>
    <col min="12552" max="12553" width="11" style="53" customWidth="1"/>
    <col min="12554" max="12554" width="11.109375" style="53" customWidth="1"/>
    <col min="12555" max="12556" width="13.33203125" style="53" customWidth="1"/>
    <col min="12557" max="12557" width="13.88671875" style="53" customWidth="1"/>
    <col min="12558" max="12561" width="9.109375" style="53" customWidth="1"/>
    <col min="12562" max="12800" width="8.88671875" style="53"/>
    <col min="12801" max="12801" width="46.109375" style="53" customWidth="1"/>
    <col min="12802" max="12802" width="11.6640625" style="53" customWidth="1"/>
    <col min="12803" max="12803" width="15.6640625" style="53" customWidth="1"/>
    <col min="12804" max="12804" width="17.44140625" style="53" customWidth="1"/>
    <col min="12805" max="12805" width="18.88671875" style="53" customWidth="1"/>
    <col min="12806" max="12806" width="14.6640625" style="53" customWidth="1"/>
    <col min="12807" max="12807" width="14" style="53" customWidth="1"/>
    <col min="12808" max="12809" width="11" style="53" customWidth="1"/>
    <col min="12810" max="12810" width="11.109375" style="53" customWidth="1"/>
    <col min="12811" max="12812" width="13.33203125" style="53" customWidth="1"/>
    <col min="12813" max="12813" width="13.88671875" style="53" customWidth="1"/>
    <col min="12814" max="12817" width="9.109375" style="53" customWidth="1"/>
    <col min="12818" max="13056" width="8.88671875" style="53"/>
    <col min="13057" max="13057" width="46.109375" style="53" customWidth="1"/>
    <col min="13058" max="13058" width="11.6640625" style="53" customWidth="1"/>
    <col min="13059" max="13059" width="15.6640625" style="53" customWidth="1"/>
    <col min="13060" max="13060" width="17.44140625" style="53" customWidth="1"/>
    <col min="13061" max="13061" width="18.88671875" style="53" customWidth="1"/>
    <col min="13062" max="13062" width="14.6640625" style="53" customWidth="1"/>
    <col min="13063" max="13063" width="14" style="53" customWidth="1"/>
    <col min="13064" max="13065" width="11" style="53" customWidth="1"/>
    <col min="13066" max="13066" width="11.109375" style="53" customWidth="1"/>
    <col min="13067" max="13068" width="13.33203125" style="53" customWidth="1"/>
    <col min="13069" max="13069" width="13.88671875" style="53" customWidth="1"/>
    <col min="13070" max="13073" width="9.109375" style="53" customWidth="1"/>
    <col min="13074" max="13312" width="8.88671875" style="53"/>
    <col min="13313" max="13313" width="46.109375" style="53" customWidth="1"/>
    <col min="13314" max="13314" width="11.6640625" style="53" customWidth="1"/>
    <col min="13315" max="13315" width="15.6640625" style="53" customWidth="1"/>
    <col min="13316" max="13316" width="17.44140625" style="53" customWidth="1"/>
    <col min="13317" max="13317" width="18.88671875" style="53" customWidth="1"/>
    <col min="13318" max="13318" width="14.6640625" style="53" customWidth="1"/>
    <col min="13319" max="13319" width="14" style="53" customWidth="1"/>
    <col min="13320" max="13321" width="11" style="53" customWidth="1"/>
    <col min="13322" max="13322" width="11.109375" style="53" customWidth="1"/>
    <col min="13323" max="13324" width="13.33203125" style="53" customWidth="1"/>
    <col min="13325" max="13325" width="13.88671875" style="53" customWidth="1"/>
    <col min="13326" max="13329" width="9.109375" style="53" customWidth="1"/>
    <col min="13330" max="13568" width="8.88671875" style="53"/>
    <col min="13569" max="13569" width="46.109375" style="53" customWidth="1"/>
    <col min="13570" max="13570" width="11.6640625" style="53" customWidth="1"/>
    <col min="13571" max="13571" width="15.6640625" style="53" customWidth="1"/>
    <col min="13572" max="13572" width="17.44140625" style="53" customWidth="1"/>
    <col min="13573" max="13573" width="18.88671875" style="53" customWidth="1"/>
    <col min="13574" max="13574" width="14.6640625" style="53" customWidth="1"/>
    <col min="13575" max="13575" width="14" style="53" customWidth="1"/>
    <col min="13576" max="13577" width="11" style="53" customWidth="1"/>
    <col min="13578" max="13578" width="11.109375" style="53" customWidth="1"/>
    <col min="13579" max="13580" width="13.33203125" style="53" customWidth="1"/>
    <col min="13581" max="13581" width="13.88671875" style="53" customWidth="1"/>
    <col min="13582" max="13585" width="9.109375" style="53" customWidth="1"/>
    <col min="13586" max="13824" width="8.88671875" style="53"/>
    <col min="13825" max="13825" width="46.109375" style="53" customWidth="1"/>
    <col min="13826" max="13826" width="11.6640625" style="53" customWidth="1"/>
    <col min="13827" max="13827" width="15.6640625" style="53" customWidth="1"/>
    <col min="13828" max="13828" width="17.44140625" style="53" customWidth="1"/>
    <col min="13829" max="13829" width="18.88671875" style="53" customWidth="1"/>
    <col min="13830" max="13830" width="14.6640625" style="53" customWidth="1"/>
    <col min="13831" max="13831" width="14" style="53" customWidth="1"/>
    <col min="13832" max="13833" width="11" style="53" customWidth="1"/>
    <col min="13834" max="13834" width="11.109375" style="53" customWidth="1"/>
    <col min="13835" max="13836" width="13.33203125" style="53" customWidth="1"/>
    <col min="13837" max="13837" width="13.88671875" style="53" customWidth="1"/>
    <col min="13838" max="13841" width="9.109375" style="53" customWidth="1"/>
    <col min="13842" max="14080" width="8.88671875" style="53"/>
    <col min="14081" max="14081" width="46.109375" style="53" customWidth="1"/>
    <col min="14082" max="14082" width="11.6640625" style="53" customWidth="1"/>
    <col min="14083" max="14083" width="15.6640625" style="53" customWidth="1"/>
    <col min="14084" max="14084" width="17.44140625" style="53" customWidth="1"/>
    <col min="14085" max="14085" width="18.88671875" style="53" customWidth="1"/>
    <col min="14086" max="14086" width="14.6640625" style="53" customWidth="1"/>
    <col min="14087" max="14087" width="14" style="53" customWidth="1"/>
    <col min="14088" max="14089" width="11" style="53" customWidth="1"/>
    <col min="14090" max="14090" width="11.109375" style="53" customWidth="1"/>
    <col min="14091" max="14092" width="13.33203125" style="53" customWidth="1"/>
    <col min="14093" max="14093" width="13.88671875" style="53" customWidth="1"/>
    <col min="14094" max="14097" width="9.109375" style="53" customWidth="1"/>
    <col min="14098" max="14336" width="8.88671875" style="53"/>
    <col min="14337" max="14337" width="46.109375" style="53" customWidth="1"/>
    <col min="14338" max="14338" width="11.6640625" style="53" customWidth="1"/>
    <col min="14339" max="14339" width="15.6640625" style="53" customWidth="1"/>
    <col min="14340" max="14340" width="17.44140625" style="53" customWidth="1"/>
    <col min="14341" max="14341" width="18.88671875" style="53" customWidth="1"/>
    <col min="14342" max="14342" width="14.6640625" style="53" customWidth="1"/>
    <col min="14343" max="14343" width="14" style="53" customWidth="1"/>
    <col min="14344" max="14345" width="11" style="53" customWidth="1"/>
    <col min="14346" max="14346" width="11.109375" style="53" customWidth="1"/>
    <col min="14347" max="14348" width="13.33203125" style="53" customWidth="1"/>
    <col min="14349" max="14349" width="13.88671875" style="53" customWidth="1"/>
    <col min="14350" max="14353" width="9.109375" style="53" customWidth="1"/>
    <col min="14354" max="14592" width="8.88671875" style="53"/>
    <col min="14593" max="14593" width="46.109375" style="53" customWidth="1"/>
    <col min="14594" max="14594" width="11.6640625" style="53" customWidth="1"/>
    <col min="14595" max="14595" width="15.6640625" style="53" customWidth="1"/>
    <col min="14596" max="14596" width="17.44140625" style="53" customWidth="1"/>
    <col min="14597" max="14597" width="18.88671875" style="53" customWidth="1"/>
    <col min="14598" max="14598" width="14.6640625" style="53" customWidth="1"/>
    <col min="14599" max="14599" width="14" style="53" customWidth="1"/>
    <col min="14600" max="14601" width="11" style="53" customWidth="1"/>
    <col min="14602" max="14602" width="11.109375" style="53" customWidth="1"/>
    <col min="14603" max="14604" width="13.33203125" style="53" customWidth="1"/>
    <col min="14605" max="14605" width="13.88671875" style="53" customWidth="1"/>
    <col min="14606" max="14609" width="9.109375" style="53" customWidth="1"/>
    <col min="14610" max="14848" width="8.88671875" style="53"/>
    <col min="14849" max="14849" width="46.109375" style="53" customWidth="1"/>
    <col min="14850" max="14850" width="11.6640625" style="53" customWidth="1"/>
    <col min="14851" max="14851" width="15.6640625" style="53" customWidth="1"/>
    <col min="14852" max="14852" width="17.44140625" style="53" customWidth="1"/>
    <col min="14853" max="14853" width="18.88671875" style="53" customWidth="1"/>
    <col min="14854" max="14854" width="14.6640625" style="53" customWidth="1"/>
    <col min="14855" max="14855" width="14" style="53" customWidth="1"/>
    <col min="14856" max="14857" width="11" style="53" customWidth="1"/>
    <col min="14858" max="14858" width="11.109375" style="53" customWidth="1"/>
    <col min="14859" max="14860" width="13.33203125" style="53" customWidth="1"/>
    <col min="14861" max="14861" width="13.88671875" style="53" customWidth="1"/>
    <col min="14862" max="14865" width="9.109375" style="53" customWidth="1"/>
    <col min="14866" max="15104" width="8.88671875" style="53"/>
    <col min="15105" max="15105" width="46.109375" style="53" customWidth="1"/>
    <col min="15106" max="15106" width="11.6640625" style="53" customWidth="1"/>
    <col min="15107" max="15107" width="15.6640625" style="53" customWidth="1"/>
    <col min="15108" max="15108" width="17.44140625" style="53" customWidth="1"/>
    <col min="15109" max="15109" width="18.88671875" style="53" customWidth="1"/>
    <col min="15110" max="15110" width="14.6640625" style="53" customWidth="1"/>
    <col min="15111" max="15111" width="14" style="53" customWidth="1"/>
    <col min="15112" max="15113" width="11" style="53" customWidth="1"/>
    <col min="15114" max="15114" width="11.109375" style="53" customWidth="1"/>
    <col min="15115" max="15116" width="13.33203125" style="53" customWidth="1"/>
    <col min="15117" max="15117" width="13.88671875" style="53" customWidth="1"/>
    <col min="15118" max="15121" width="9.109375" style="53" customWidth="1"/>
    <col min="15122" max="15360" width="8.88671875" style="53"/>
    <col min="15361" max="15361" width="46.109375" style="53" customWidth="1"/>
    <col min="15362" max="15362" width="11.6640625" style="53" customWidth="1"/>
    <col min="15363" max="15363" width="15.6640625" style="53" customWidth="1"/>
    <col min="15364" max="15364" width="17.44140625" style="53" customWidth="1"/>
    <col min="15365" max="15365" width="18.88671875" style="53" customWidth="1"/>
    <col min="15366" max="15366" width="14.6640625" style="53" customWidth="1"/>
    <col min="15367" max="15367" width="14" style="53" customWidth="1"/>
    <col min="15368" max="15369" width="11" style="53" customWidth="1"/>
    <col min="15370" max="15370" width="11.109375" style="53" customWidth="1"/>
    <col min="15371" max="15372" width="13.33203125" style="53" customWidth="1"/>
    <col min="15373" max="15373" width="13.88671875" style="53" customWidth="1"/>
    <col min="15374" max="15377" width="9.109375" style="53" customWidth="1"/>
    <col min="15378" max="15616" width="8.88671875" style="53"/>
    <col min="15617" max="15617" width="46.109375" style="53" customWidth="1"/>
    <col min="15618" max="15618" width="11.6640625" style="53" customWidth="1"/>
    <col min="15619" max="15619" width="15.6640625" style="53" customWidth="1"/>
    <col min="15620" max="15620" width="17.44140625" style="53" customWidth="1"/>
    <col min="15621" max="15621" width="18.88671875" style="53" customWidth="1"/>
    <col min="15622" max="15622" width="14.6640625" style="53" customWidth="1"/>
    <col min="15623" max="15623" width="14" style="53" customWidth="1"/>
    <col min="15624" max="15625" width="11" style="53" customWidth="1"/>
    <col min="15626" max="15626" width="11.109375" style="53" customWidth="1"/>
    <col min="15627" max="15628" width="13.33203125" style="53" customWidth="1"/>
    <col min="15629" max="15629" width="13.88671875" style="53" customWidth="1"/>
    <col min="15630" max="15633" width="9.109375" style="53" customWidth="1"/>
    <col min="15634" max="15872" width="8.88671875" style="53"/>
    <col min="15873" max="15873" width="46.109375" style="53" customWidth="1"/>
    <col min="15874" max="15874" width="11.6640625" style="53" customWidth="1"/>
    <col min="15875" max="15875" width="15.6640625" style="53" customWidth="1"/>
    <col min="15876" max="15876" width="17.44140625" style="53" customWidth="1"/>
    <col min="15877" max="15877" width="18.88671875" style="53" customWidth="1"/>
    <col min="15878" max="15878" width="14.6640625" style="53" customWidth="1"/>
    <col min="15879" max="15879" width="14" style="53" customWidth="1"/>
    <col min="15880" max="15881" width="11" style="53" customWidth="1"/>
    <col min="15882" max="15882" width="11.109375" style="53" customWidth="1"/>
    <col min="15883" max="15884" width="13.33203125" style="53" customWidth="1"/>
    <col min="15885" max="15885" width="13.88671875" style="53" customWidth="1"/>
    <col min="15886" max="15889" width="9.109375" style="53" customWidth="1"/>
    <col min="15890" max="16128" width="8.88671875" style="53"/>
    <col min="16129" max="16129" width="46.109375" style="53" customWidth="1"/>
    <col min="16130" max="16130" width="11.6640625" style="53" customWidth="1"/>
    <col min="16131" max="16131" width="15.6640625" style="53" customWidth="1"/>
    <col min="16132" max="16132" width="17.44140625" style="53" customWidth="1"/>
    <col min="16133" max="16133" width="18.88671875" style="53" customWidth="1"/>
    <col min="16134" max="16134" width="14.6640625" style="53" customWidth="1"/>
    <col min="16135" max="16135" width="14" style="53" customWidth="1"/>
    <col min="16136" max="16137" width="11" style="53" customWidth="1"/>
    <col min="16138" max="16138" width="11.109375" style="53" customWidth="1"/>
    <col min="16139" max="16140" width="13.33203125" style="53" customWidth="1"/>
    <col min="16141" max="16141" width="13.88671875" style="53" customWidth="1"/>
    <col min="16142" max="16145" width="9.109375" style="53" customWidth="1"/>
    <col min="16146" max="16384" width="8.88671875" style="53"/>
  </cols>
  <sheetData>
    <row r="1" spans="1:12" ht="15.6" x14ac:dyDescent="0.3">
      <c r="E1" s="359"/>
      <c r="F1" s="359"/>
      <c r="G1" s="699" t="s">
        <v>141</v>
      </c>
      <c r="H1" s="699"/>
      <c r="I1" s="68"/>
    </row>
    <row r="2" spans="1:12" ht="15.6" x14ac:dyDescent="0.3">
      <c r="E2" s="699" t="s">
        <v>281</v>
      </c>
      <c r="F2" s="699"/>
      <c r="G2" s="699"/>
      <c r="H2" s="699"/>
      <c r="I2" s="68"/>
    </row>
    <row r="3" spans="1:12" ht="15.6" x14ac:dyDescent="0.3">
      <c r="E3" s="699" t="s">
        <v>142</v>
      </c>
      <c r="F3" s="699"/>
      <c r="G3" s="699"/>
      <c r="H3" s="699"/>
      <c r="I3" s="68"/>
    </row>
    <row r="4" spans="1:12" ht="18" x14ac:dyDescent="0.3">
      <c r="A4" s="148"/>
      <c r="E4" s="699" t="s">
        <v>143</v>
      </c>
      <c r="F4" s="699"/>
      <c r="G4" s="699"/>
      <c r="H4" s="699"/>
      <c r="I4" s="68"/>
    </row>
    <row r="5" spans="1:12" ht="15.6" x14ac:dyDescent="0.3">
      <c r="E5" s="681"/>
      <c r="F5" s="681"/>
      <c r="G5" s="322"/>
      <c r="H5" s="322"/>
      <c r="I5" s="68"/>
    </row>
    <row r="6" spans="1:12" ht="15.6" x14ac:dyDescent="0.3">
      <c r="E6" s="709" t="s">
        <v>121</v>
      </c>
      <c r="F6" s="709"/>
      <c r="G6" s="709"/>
      <c r="H6" s="709"/>
    </row>
    <row r="7" spans="1:12" s="106" customFormat="1" ht="27.6" customHeight="1" x14ac:dyDescent="0.4">
      <c r="A7" s="63"/>
      <c r="B7" s="63"/>
      <c r="C7" s="63"/>
      <c r="D7" s="190"/>
      <c r="E7" s="710" t="s">
        <v>282</v>
      </c>
      <c r="F7" s="710"/>
      <c r="G7" s="710"/>
      <c r="H7" s="710"/>
      <c r="I7" s="190"/>
      <c r="J7" s="190"/>
      <c r="K7" s="190"/>
      <c r="L7" s="190"/>
    </row>
    <row r="8" spans="1:12" s="106" customFormat="1" ht="18" customHeight="1" x14ac:dyDescent="0.4">
      <c r="A8" s="63"/>
      <c r="B8" s="63"/>
      <c r="C8" s="63"/>
      <c r="D8" s="191"/>
      <c r="E8" s="710" t="s">
        <v>122</v>
      </c>
      <c r="F8" s="710"/>
      <c r="G8" s="710"/>
      <c r="H8" s="710"/>
      <c r="I8" s="191"/>
      <c r="J8" s="191"/>
      <c r="K8" s="191"/>
      <c r="L8" s="191"/>
    </row>
    <row r="9" spans="1:12" s="107" customFormat="1" ht="22.2" customHeight="1" x14ac:dyDescent="0.4">
      <c r="A9" s="293"/>
      <c r="B9" s="63"/>
      <c r="C9" s="63"/>
      <c r="D9" s="190"/>
      <c r="E9" s="709" t="s">
        <v>123</v>
      </c>
      <c r="F9" s="709"/>
      <c r="G9" s="709"/>
      <c r="H9" s="709"/>
      <c r="I9" s="190"/>
      <c r="J9" s="190"/>
      <c r="K9" s="190"/>
      <c r="L9" s="190"/>
    </row>
    <row r="10" spans="1:12" s="107" customFormat="1" ht="19.2" customHeight="1" x14ac:dyDescent="0.4">
      <c r="A10" s="63"/>
      <c r="B10" s="63"/>
      <c r="C10" s="63"/>
      <c r="D10" s="190"/>
      <c r="E10" s="710"/>
      <c r="F10" s="710"/>
      <c r="G10" s="710"/>
      <c r="H10" s="710"/>
      <c r="I10" s="190"/>
      <c r="J10" s="190"/>
      <c r="K10" s="190"/>
      <c r="L10" s="190"/>
    </row>
    <row r="11" spans="1:12" s="107" customFormat="1" ht="18" customHeight="1" x14ac:dyDescent="0.4">
      <c r="A11" s="63"/>
      <c r="B11" s="63"/>
      <c r="C11" s="63"/>
      <c r="D11" s="190"/>
      <c r="E11" s="863"/>
      <c r="F11" s="863"/>
      <c r="G11" s="863"/>
      <c r="H11" s="863"/>
      <c r="I11" s="190"/>
      <c r="J11" s="190"/>
      <c r="K11" s="190"/>
      <c r="L11" s="190"/>
    </row>
    <row r="12" spans="1:12" s="107" customFormat="1" ht="18" customHeight="1" x14ac:dyDescent="0.4">
      <c r="A12" s="63"/>
      <c r="B12" s="63"/>
      <c r="C12" s="63"/>
      <c r="D12" s="108"/>
      <c r="E12" s="147"/>
      <c r="F12" s="147"/>
      <c r="G12" s="147"/>
      <c r="H12" s="147"/>
      <c r="I12" s="109"/>
      <c r="J12" s="109"/>
      <c r="K12" s="109"/>
      <c r="L12" s="109"/>
    </row>
    <row r="13" spans="1:12" s="107" customFormat="1" ht="22.2" hidden="1" customHeight="1" x14ac:dyDescent="0.4">
      <c r="A13" s="63"/>
      <c r="B13" s="63"/>
      <c r="C13" s="63"/>
      <c r="D13" s="892"/>
      <c r="E13" s="892"/>
      <c r="F13" s="892"/>
      <c r="G13" s="892"/>
      <c r="H13" s="892"/>
      <c r="I13" s="892"/>
      <c r="J13" s="892"/>
      <c r="K13" s="892"/>
      <c r="L13" s="892"/>
    </row>
    <row r="14" spans="1:12" s="107" customFormat="1" ht="24.6" hidden="1" customHeight="1" x14ac:dyDescent="0.4">
      <c r="A14" s="63"/>
      <c r="B14" s="63"/>
      <c r="C14" s="63"/>
      <c r="D14" s="888"/>
      <c r="E14" s="888"/>
      <c r="F14" s="888"/>
      <c r="G14" s="888"/>
      <c r="H14" s="888"/>
      <c r="I14" s="888"/>
      <c r="J14" s="888"/>
      <c r="K14" s="888"/>
      <c r="L14" s="888"/>
    </row>
    <row r="15" spans="1:12" s="107" customFormat="1" ht="35.4" hidden="1" customHeight="1" x14ac:dyDescent="0.4">
      <c r="A15" s="63"/>
      <c r="B15" s="63"/>
      <c r="C15" s="63"/>
      <c r="D15" s="888"/>
      <c r="E15" s="888"/>
      <c r="F15" s="888"/>
      <c r="G15" s="888"/>
      <c r="H15" s="888"/>
      <c r="I15" s="888"/>
      <c r="J15" s="888"/>
      <c r="K15" s="888"/>
      <c r="L15" s="888"/>
    </row>
    <row r="16" spans="1:12" s="107" customFormat="1" ht="24.6" hidden="1" customHeight="1" x14ac:dyDescent="0.4">
      <c r="A16" s="63"/>
      <c r="B16" s="63"/>
      <c r="C16" s="63"/>
      <c r="D16" s="889"/>
      <c r="E16" s="889"/>
      <c r="F16" s="889"/>
      <c r="G16" s="889"/>
      <c r="H16" s="889"/>
      <c r="I16" s="889"/>
      <c r="J16" s="889"/>
      <c r="K16" s="889"/>
      <c r="L16" s="889"/>
    </row>
    <row r="17" spans="1:256" s="107" customFormat="1" ht="22.95" hidden="1" customHeight="1" x14ac:dyDescent="0.4">
      <c r="A17" s="63"/>
      <c r="B17" s="63"/>
      <c r="C17" s="63"/>
      <c r="D17" s="890"/>
      <c r="E17" s="890"/>
      <c r="F17" s="890"/>
      <c r="G17" s="890"/>
      <c r="H17" s="890"/>
    </row>
    <row r="18" spans="1:256" s="107" customFormat="1" ht="28.2" hidden="1" customHeight="1" x14ac:dyDescent="0.4">
      <c r="A18" s="63"/>
      <c r="B18" s="63"/>
      <c r="C18" s="63"/>
      <c r="D18" s="890"/>
      <c r="E18" s="890"/>
      <c r="F18" s="890"/>
      <c r="G18" s="890"/>
      <c r="H18" s="890"/>
    </row>
    <row r="19" spans="1:256" s="107" customFormat="1" ht="15.6" hidden="1" customHeight="1" x14ac:dyDescent="0.4">
      <c r="A19" s="63"/>
      <c r="B19" s="63"/>
      <c r="C19" s="63"/>
      <c r="D19" s="63"/>
      <c r="E19" s="63"/>
      <c r="F19" s="63"/>
      <c r="G19" s="62"/>
      <c r="H19" s="62"/>
    </row>
    <row r="20" spans="1:256" ht="18" x14ac:dyDescent="0.35">
      <c r="A20" s="99"/>
      <c r="B20" s="99"/>
      <c r="C20" s="99"/>
      <c r="D20" s="891"/>
      <c r="E20" s="891"/>
      <c r="F20" s="891"/>
      <c r="G20" s="891"/>
      <c r="H20" s="891"/>
      <c r="I20" s="891"/>
      <c r="J20" s="100"/>
      <c r="K20" s="100"/>
      <c r="L20" s="10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row>
    <row r="21" spans="1:256" ht="15.6" x14ac:dyDescent="0.3">
      <c r="A21" s="64"/>
      <c r="B21" s="64"/>
      <c r="C21" s="64"/>
      <c r="D21" s="64"/>
      <c r="E21" s="64"/>
      <c r="F21" s="65"/>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row>
    <row r="22" spans="1:256" ht="15.6" x14ac:dyDescent="0.3">
      <c r="A22" s="66"/>
      <c r="B22" s="66"/>
      <c r="C22" s="67" t="s">
        <v>0</v>
      </c>
      <c r="D22" s="67"/>
      <c r="E22" s="67"/>
      <c r="F22" s="67"/>
      <c r="G22" s="67"/>
      <c r="H22" s="67"/>
      <c r="I22" s="68"/>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row>
    <row r="23" spans="1:256" ht="15.6" x14ac:dyDescent="0.3">
      <c r="A23" s="727" t="s">
        <v>46</v>
      </c>
      <c r="B23" s="727"/>
      <c r="C23" s="727"/>
      <c r="D23" s="727"/>
      <c r="E23" s="727"/>
      <c r="F23" s="727"/>
      <c r="G23" s="727"/>
      <c r="H23" s="69"/>
      <c r="I23" s="68"/>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row>
    <row r="24" spans="1:256" ht="15.6" x14ac:dyDescent="0.3">
      <c r="A24" s="66"/>
      <c r="B24" s="724" t="s">
        <v>1</v>
      </c>
      <c r="C24" s="724"/>
      <c r="D24" s="724"/>
      <c r="E24" s="724"/>
      <c r="F24" s="70"/>
      <c r="G24" s="70"/>
      <c r="H24" s="70"/>
      <c r="I24" s="68"/>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row>
    <row r="25" spans="1:256" ht="15.6" x14ac:dyDescent="0.3">
      <c r="A25" s="66"/>
      <c r="B25" s="67"/>
      <c r="C25" s="67" t="s">
        <v>283</v>
      </c>
      <c r="D25" s="67"/>
      <c r="E25" s="67"/>
      <c r="F25" s="67"/>
      <c r="G25" s="67"/>
      <c r="H25" s="67"/>
      <c r="I25" s="68"/>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row>
    <row r="26" spans="1:256" s="76" customFormat="1" ht="34.200000000000003" customHeight="1" x14ac:dyDescent="0.3">
      <c r="A26" s="691" t="s">
        <v>219</v>
      </c>
      <c r="B26" s="691"/>
      <c r="C26" s="691"/>
      <c r="D26" s="691"/>
      <c r="E26" s="691"/>
      <c r="F26" s="691"/>
      <c r="G26" s="691"/>
      <c r="H26" s="691"/>
      <c r="I26" s="691"/>
      <c r="J26" s="691"/>
      <c r="K26" s="149"/>
      <c r="L26" s="112"/>
      <c r="M26" s="112"/>
    </row>
    <row r="27" spans="1:256" s="246" customFormat="1" ht="30.6" customHeight="1" x14ac:dyDescent="0.3">
      <c r="A27" s="704" t="s">
        <v>299</v>
      </c>
      <c r="B27" s="704"/>
      <c r="C27" s="704"/>
      <c r="D27" s="704"/>
      <c r="E27" s="704"/>
      <c r="F27" s="704"/>
      <c r="G27" s="704"/>
      <c r="H27" s="247"/>
      <c r="I27" s="248"/>
      <c r="J27" s="247"/>
      <c r="K27" s="247"/>
      <c r="L27" s="247"/>
      <c r="M27" s="247"/>
    </row>
    <row r="28" spans="1:256" s="287" customFormat="1" ht="125.4" customHeight="1" x14ac:dyDescent="0.3">
      <c r="A28" s="725" t="s">
        <v>319</v>
      </c>
      <c r="B28" s="725"/>
      <c r="C28" s="725"/>
      <c r="D28" s="725"/>
      <c r="E28" s="725"/>
      <c r="F28" s="725"/>
      <c r="G28" s="725"/>
      <c r="H28" s="725"/>
      <c r="I28" s="725"/>
      <c r="J28" s="725"/>
      <c r="K28" s="73"/>
    </row>
    <row r="29" spans="1:256" ht="15.6" x14ac:dyDescent="0.3">
      <c r="A29" s="64" t="s">
        <v>50</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24.75" customHeight="1" x14ac:dyDescent="0.3">
      <c r="A30" s="726" t="s">
        <v>51</v>
      </c>
      <c r="B30" s="726"/>
      <c r="C30" s="726"/>
      <c r="D30" s="726"/>
      <c r="E30" s="726"/>
      <c r="F30" s="726"/>
      <c r="G30" s="726"/>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ht="28.2" customHeight="1" x14ac:dyDescent="0.3">
      <c r="A31" s="788" t="s">
        <v>72</v>
      </c>
      <c r="B31" s="788"/>
      <c r="C31" s="788"/>
      <c r="D31" s="788"/>
      <c r="E31" s="788"/>
      <c r="F31" s="788"/>
      <c r="G31" s="788"/>
      <c r="H31" s="113"/>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row>
    <row r="32" spans="1:256" ht="15.6" x14ac:dyDescent="0.3">
      <c r="A32" s="64" t="s">
        <v>53</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ht="15.6" x14ac:dyDescent="0.3">
      <c r="A33" s="64" t="s">
        <v>73</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c r="IT33" s="75"/>
      <c r="IU33" s="75"/>
      <c r="IV33" s="75"/>
    </row>
    <row r="34" spans="1:256" ht="50.4" customHeight="1" x14ac:dyDescent="0.3">
      <c r="A34" s="722" t="s">
        <v>213</v>
      </c>
      <c r="B34" s="722"/>
      <c r="C34" s="722"/>
      <c r="D34" s="722"/>
      <c r="E34" s="722"/>
      <c r="F34" s="722"/>
      <c r="G34" s="722"/>
      <c r="H34" s="115"/>
      <c r="I34" s="116"/>
      <c r="J34" s="110"/>
      <c r="K34" s="110"/>
      <c r="L34" s="110"/>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row>
    <row r="35" spans="1:256" ht="65.400000000000006" customHeight="1" x14ac:dyDescent="0.3">
      <c r="A35" s="722" t="s">
        <v>83</v>
      </c>
      <c r="B35" s="722"/>
      <c r="C35" s="722"/>
      <c r="D35" s="722"/>
      <c r="E35" s="722"/>
      <c r="F35" s="722"/>
      <c r="G35" s="722"/>
      <c r="H35" s="722"/>
      <c r="I35" s="722"/>
      <c r="J35" s="722"/>
      <c r="K35" s="110"/>
      <c r="L35" s="110"/>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row>
    <row r="36" spans="1:256" ht="34.200000000000003" customHeight="1" x14ac:dyDescent="0.3">
      <c r="A36" s="722" t="s">
        <v>74</v>
      </c>
      <c r="B36" s="722"/>
      <c r="C36" s="722"/>
      <c r="D36" s="722"/>
      <c r="E36" s="722"/>
      <c r="F36" s="722"/>
      <c r="G36" s="722"/>
      <c r="H36" s="115"/>
      <c r="I36" s="51"/>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row>
    <row r="37" spans="1:256" ht="15.6" x14ac:dyDescent="0.3">
      <c r="A37" s="104"/>
      <c r="B37" s="104"/>
      <c r="C37" s="104"/>
      <c r="D37" s="104"/>
      <c r="E37" s="104"/>
      <c r="F37" s="104"/>
      <c r="G37" s="104"/>
      <c r="H37" s="71"/>
      <c r="I37" s="68"/>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row>
    <row r="38" spans="1:256" ht="20.399999999999999" customHeight="1" x14ac:dyDescent="0.3">
      <c r="A38" s="687" t="s">
        <v>56</v>
      </c>
      <c r="B38" s="687" t="s">
        <v>5</v>
      </c>
      <c r="C38" s="687" t="s">
        <v>300</v>
      </c>
      <c r="D38" s="687" t="s">
        <v>301</v>
      </c>
      <c r="E38" s="687" t="s">
        <v>37</v>
      </c>
      <c r="F38" s="687"/>
      <c r="G38" s="687"/>
      <c r="H38" s="71"/>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687"/>
      <c r="B39" s="687"/>
      <c r="C39" s="687"/>
      <c r="D39" s="687"/>
      <c r="E39" s="497" t="s">
        <v>105</v>
      </c>
      <c r="F39" s="497" t="s">
        <v>210</v>
      </c>
      <c r="G39" s="497" t="s">
        <v>284</v>
      </c>
      <c r="H39" s="71"/>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64.2" customHeight="1" x14ac:dyDescent="0.3">
      <c r="A40" s="294" t="s">
        <v>272</v>
      </c>
      <c r="B40" s="41"/>
      <c r="C40" s="47"/>
      <c r="D40" s="298">
        <f>844+5683</f>
        <v>6527</v>
      </c>
      <c r="E40" s="42"/>
      <c r="F40" s="42"/>
      <c r="G40" s="42"/>
      <c r="H40" s="71"/>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8"/>
      <c r="IP40" s="118"/>
      <c r="IQ40" s="118"/>
      <c r="IR40" s="118"/>
      <c r="IS40" s="118"/>
      <c r="IT40" s="118"/>
      <c r="IU40" s="118"/>
      <c r="IV40" s="118"/>
    </row>
    <row r="41" spans="1:256" ht="27.6" customHeight="1" x14ac:dyDescent="0.3">
      <c r="A41" s="117" t="s">
        <v>76</v>
      </c>
      <c r="B41" s="83"/>
      <c r="C41" s="300">
        <f>349826-2501+33956</f>
        <v>381281</v>
      </c>
      <c r="D41" s="298">
        <f>391405+3608-14725+901</f>
        <v>381189</v>
      </c>
      <c r="E41" s="298">
        <v>419417</v>
      </c>
      <c r="F41" s="298">
        <v>429536</v>
      </c>
      <c r="G41" s="298">
        <v>440609</v>
      </c>
      <c r="H41" s="71"/>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8"/>
      <c r="GP41" s="118"/>
      <c r="GQ41" s="118"/>
      <c r="GR41" s="118"/>
      <c r="GS41" s="118"/>
      <c r="GT41" s="118"/>
      <c r="GU41" s="118"/>
      <c r="GV41" s="118"/>
      <c r="GW41" s="118"/>
      <c r="GX41" s="118"/>
      <c r="GY41" s="118"/>
      <c r="GZ41" s="118"/>
      <c r="HA41" s="118"/>
      <c r="HB41" s="118"/>
      <c r="HC41" s="118"/>
      <c r="HD41" s="118"/>
      <c r="HE41" s="118"/>
      <c r="HF41" s="118"/>
      <c r="HG41" s="118"/>
      <c r="HH41" s="118"/>
      <c r="HI41" s="118"/>
      <c r="HJ41" s="118"/>
      <c r="HK41" s="118"/>
      <c r="HL41" s="118"/>
      <c r="HM41" s="118"/>
      <c r="HN41" s="118"/>
      <c r="HO41" s="118"/>
      <c r="HP41" s="118"/>
      <c r="HQ41" s="118"/>
      <c r="HR41" s="118"/>
      <c r="HS41" s="118"/>
      <c r="HT41" s="118"/>
      <c r="HU41" s="118"/>
      <c r="HV41" s="118"/>
      <c r="HW41" s="118"/>
      <c r="HX41" s="118"/>
      <c r="HY41" s="118"/>
      <c r="HZ41" s="118"/>
      <c r="IA41" s="118"/>
      <c r="IB41" s="118"/>
      <c r="IC41" s="118"/>
      <c r="ID41" s="118"/>
      <c r="IE41" s="118"/>
      <c r="IF41" s="118"/>
      <c r="IG41" s="118"/>
      <c r="IH41" s="118"/>
      <c r="II41" s="118"/>
      <c r="IJ41" s="118"/>
      <c r="IK41" s="118"/>
      <c r="IL41" s="118"/>
      <c r="IM41" s="118"/>
      <c r="IN41" s="118"/>
      <c r="IO41" s="118"/>
      <c r="IP41" s="118"/>
      <c r="IQ41" s="118"/>
      <c r="IR41" s="118"/>
      <c r="IS41" s="118"/>
      <c r="IT41" s="118"/>
      <c r="IU41" s="118"/>
      <c r="IV41" s="118"/>
    </row>
    <row r="42" spans="1:256" s="66" customFormat="1" ht="27.6" customHeight="1" x14ac:dyDescent="0.3">
      <c r="A42" s="296" t="s">
        <v>16</v>
      </c>
      <c r="B42" s="145" t="s">
        <v>14</v>
      </c>
      <c r="C42" s="140">
        <f>C40+C41</f>
        <v>381281</v>
      </c>
      <c r="D42" s="140">
        <f>D40+D41</f>
        <v>387716</v>
      </c>
      <c r="E42" s="140">
        <f>E40+E41</f>
        <v>419417</v>
      </c>
      <c r="F42" s="140">
        <f>F40+F41</f>
        <v>429536</v>
      </c>
      <c r="G42" s="140">
        <f>G40+G41</f>
        <v>440609</v>
      </c>
      <c r="H42" s="120"/>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1"/>
      <c r="IP42" s="121"/>
      <c r="IQ42" s="121"/>
      <c r="IR42" s="121"/>
      <c r="IS42" s="121"/>
      <c r="IT42" s="121"/>
      <c r="IU42" s="121"/>
      <c r="IV42" s="121"/>
    </row>
    <row r="43" spans="1:256" s="124" customFormat="1" ht="39.75" customHeight="1" x14ac:dyDescent="0.3">
      <c r="A43" s="716" t="s">
        <v>58</v>
      </c>
      <c r="B43" s="716"/>
      <c r="C43" s="716"/>
      <c r="D43" s="716"/>
      <c r="E43" s="716"/>
      <c r="F43" s="716"/>
      <c r="G43" s="716"/>
      <c r="H43" s="716"/>
      <c r="I43" s="122"/>
      <c r="J43" s="123"/>
      <c r="K43" s="123"/>
      <c r="L43" s="123"/>
      <c r="M43" s="123"/>
    </row>
    <row r="44" spans="1:256" ht="19.95" customHeight="1" x14ac:dyDescent="0.3">
      <c r="A44" s="64" t="s">
        <v>59</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75"/>
      <c r="FM44" s="75"/>
      <c r="FN44" s="75"/>
      <c r="FO44" s="75"/>
      <c r="FP44" s="75"/>
      <c r="FQ44" s="75"/>
      <c r="FR44" s="75"/>
      <c r="FS44" s="75"/>
      <c r="FT44" s="75"/>
      <c r="FU44" s="75"/>
      <c r="FV44" s="75"/>
      <c r="FW44" s="75"/>
      <c r="FX44" s="75"/>
      <c r="FY44" s="75"/>
      <c r="FZ44" s="75"/>
      <c r="GA44" s="75"/>
      <c r="GB44" s="75"/>
      <c r="GC44" s="75"/>
      <c r="GD44" s="75"/>
      <c r="GE44" s="75"/>
      <c r="GF44" s="75"/>
      <c r="GG44" s="75"/>
      <c r="GH44" s="75"/>
      <c r="GI44" s="75"/>
      <c r="GJ44" s="75"/>
      <c r="GK44" s="75"/>
      <c r="GL44" s="75"/>
      <c r="GM44" s="75"/>
      <c r="GN44" s="75"/>
      <c r="GO44" s="75"/>
      <c r="GP44" s="75"/>
      <c r="GQ44" s="75"/>
      <c r="GR44" s="75"/>
      <c r="GS44" s="75"/>
      <c r="GT44" s="75"/>
      <c r="GU44" s="75"/>
      <c r="GV44" s="75"/>
      <c r="GW44" s="75"/>
      <c r="GX44" s="75"/>
      <c r="GY44" s="75"/>
      <c r="GZ44" s="75"/>
      <c r="HA44" s="75"/>
      <c r="HB44" s="75"/>
      <c r="HC44" s="75"/>
      <c r="HD44" s="75"/>
      <c r="HE44" s="75"/>
      <c r="HF44" s="75"/>
      <c r="HG44" s="75"/>
      <c r="HH44" s="75"/>
      <c r="HI44" s="75"/>
      <c r="HJ44" s="75"/>
      <c r="HK44" s="75"/>
      <c r="HL44" s="75"/>
      <c r="HM44" s="75"/>
      <c r="HN44" s="75"/>
      <c r="HO44" s="75"/>
      <c r="HP44" s="75"/>
      <c r="HQ44" s="75"/>
      <c r="HR44" s="75"/>
      <c r="HS44" s="75"/>
      <c r="HT44" s="75"/>
      <c r="HU44" s="75"/>
      <c r="HV44" s="75"/>
      <c r="HW44" s="75"/>
      <c r="HX44" s="75"/>
      <c r="HY44" s="75"/>
      <c r="HZ44" s="75"/>
      <c r="IA44" s="75"/>
      <c r="IB44" s="75"/>
      <c r="IC44" s="75"/>
      <c r="ID44" s="75"/>
      <c r="IE44" s="75"/>
      <c r="IF44" s="75"/>
      <c r="IG44" s="75"/>
      <c r="IH44" s="75"/>
      <c r="II44" s="75"/>
      <c r="IJ44" s="75"/>
      <c r="IK44" s="75"/>
      <c r="IL44" s="75"/>
      <c r="IM44" s="75"/>
      <c r="IN44" s="75"/>
      <c r="IO44" s="75"/>
      <c r="IP44" s="75"/>
      <c r="IQ44" s="75"/>
      <c r="IR44" s="75"/>
      <c r="IS44" s="75"/>
      <c r="IT44" s="75"/>
      <c r="IU44" s="75"/>
      <c r="IV44" s="75"/>
    </row>
    <row r="45" spans="1:256" ht="30" customHeight="1" x14ac:dyDescent="0.3">
      <c r="A45" s="788" t="s">
        <v>72</v>
      </c>
      <c r="B45" s="788"/>
      <c r="C45" s="788"/>
      <c r="D45" s="788"/>
      <c r="E45" s="788"/>
      <c r="F45" s="788"/>
      <c r="G45" s="788"/>
      <c r="H45" s="113"/>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4"/>
      <c r="IP45" s="114"/>
      <c r="IQ45" s="114"/>
      <c r="IR45" s="114"/>
      <c r="IS45" s="114"/>
      <c r="IT45" s="114"/>
      <c r="IU45" s="114"/>
      <c r="IV45" s="114"/>
    </row>
    <row r="46" spans="1:256" ht="25.95" customHeight="1" x14ac:dyDescent="0.3">
      <c r="A46" s="64" t="s">
        <v>77</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c r="FH46" s="75"/>
      <c r="FI46" s="75"/>
      <c r="FJ46" s="75"/>
      <c r="FK46" s="75"/>
      <c r="FL46" s="75"/>
      <c r="FM46" s="75"/>
      <c r="FN46" s="75"/>
      <c r="FO46" s="75"/>
      <c r="FP46" s="75"/>
      <c r="FQ46" s="75"/>
      <c r="FR46" s="75"/>
      <c r="FS46" s="75"/>
      <c r="FT46" s="75"/>
      <c r="FU46" s="75"/>
      <c r="FV46" s="75"/>
      <c r="FW46" s="75"/>
      <c r="FX46" s="75"/>
      <c r="FY46" s="75"/>
      <c r="FZ46" s="75"/>
      <c r="GA46" s="75"/>
      <c r="GB46" s="75"/>
      <c r="GC46" s="75"/>
      <c r="GD46" s="75"/>
      <c r="GE46" s="75"/>
      <c r="GF46" s="75"/>
      <c r="GG46" s="75"/>
      <c r="GH46" s="75"/>
      <c r="GI46" s="75"/>
      <c r="GJ46" s="75"/>
      <c r="GK46" s="75"/>
      <c r="GL46" s="75"/>
      <c r="GM46" s="75"/>
      <c r="GN46" s="75"/>
      <c r="GO46" s="75"/>
      <c r="GP46" s="75"/>
      <c r="GQ46" s="75"/>
      <c r="GR46" s="75"/>
      <c r="GS46" s="75"/>
      <c r="GT46" s="75"/>
      <c r="GU46" s="75"/>
      <c r="GV46" s="75"/>
      <c r="GW46" s="75"/>
      <c r="GX46" s="75"/>
      <c r="GY46" s="75"/>
      <c r="GZ46" s="75"/>
      <c r="HA46" s="75"/>
      <c r="HB46" s="75"/>
      <c r="HC46" s="75"/>
      <c r="HD46" s="75"/>
      <c r="HE46" s="75"/>
      <c r="HF46" s="75"/>
      <c r="HG46" s="75"/>
      <c r="HH46" s="75"/>
      <c r="HI46" s="75"/>
      <c r="HJ46" s="75"/>
      <c r="HK46" s="75"/>
      <c r="HL46" s="75"/>
      <c r="HM46" s="75"/>
      <c r="HN46" s="75"/>
      <c r="HO46" s="75"/>
      <c r="HP46" s="75"/>
      <c r="HQ46" s="75"/>
      <c r="HR46" s="75"/>
      <c r="HS46" s="75"/>
      <c r="HT46" s="75"/>
      <c r="HU46" s="75"/>
      <c r="HV46" s="75"/>
      <c r="HW46" s="75"/>
      <c r="HX46" s="75"/>
      <c r="HY46" s="75"/>
      <c r="HZ46" s="75"/>
      <c r="IA46" s="75"/>
      <c r="IB46" s="75"/>
      <c r="IC46" s="75"/>
      <c r="ID46" s="75"/>
      <c r="IE46" s="75"/>
      <c r="IF46" s="75"/>
      <c r="IG46" s="75"/>
      <c r="IH46" s="75"/>
      <c r="II46" s="75"/>
      <c r="IJ46" s="75"/>
      <c r="IK46" s="75"/>
      <c r="IL46" s="75"/>
      <c r="IM46" s="75"/>
      <c r="IN46" s="75"/>
      <c r="IO46" s="75"/>
      <c r="IP46" s="75"/>
      <c r="IQ46" s="75"/>
      <c r="IR46" s="75"/>
      <c r="IS46" s="75"/>
      <c r="IT46" s="75"/>
      <c r="IU46" s="75"/>
      <c r="IV46" s="75"/>
    </row>
    <row r="47" spans="1:256" s="66" customFormat="1" ht="49.2" customHeight="1" x14ac:dyDescent="0.3">
      <c r="A47" s="722" t="s">
        <v>74</v>
      </c>
      <c r="B47" s="722"/>
      <c r="C47" s="722"/>
      <c r="D47" s="722"/>
      <c r="E47" s="722"/>
      <c r="F47" s="722"/>
      <c r="G47" s="722"/>
      <c r="H47" s="115"/>
      <c r="I47" s="51"/>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row>
    <row r="48" spans="1:256" s="66" customFormat="1" ht="15.6" x14ac:dyDescent="0.3">
      <c r="A48" s="308"/>
      <c r="B48" s="308"/>
      <c r="I48" s="68"/>
    </row>
    <row r="49" spans="1:13" s="66" customFormat="1" ht="25.2" customHeight="1" x14ac:dyDescent="0.3">
      <c r="A49" s="718" t="s">
        <v>19</v>
      </c>
      <c r="B49" s="719"/>
      <c r="C49" s="687" t="s">
        <v>5</v>
      </c>
      <c r="D49" s="687" t="s">
        <v>300</v>
      </c>
      <c r="E49" s="687" t="s">
        <v>301</v>
      </c>
      <c r="F49" s="687" t="s">
        <v>37</v>
      </c>
      <c r="G49" s="687"/>
      <c r="H49" s="687"/>
      <c r="I49" s="68"/>
    </row>
    <row r="50" spans="1:13" s="66" customFormat="1" ht="26.4" customHeight="1" x14ac:dyDescent="0.3">
      <c r="A50" s="720"/>
      <c r="B50" s="721"/>
      <c r="C50" s="687"/>
      <c r="D50" s="687"/>
      <c r="E50" s="687"/>
      <c r="F50" s="497" t="s">
        <v>105</v>
      </c>
      <c r="G50" s="497" t="s">
        <v>210</v>
      </c>
      <c r="H50" s="497" t="s">
        <v>284</v>
      </c>
      <c r="I50" s="68"/>
    </row>
    <row r="51" spans="1:13" s="66" customFormat="1" ht="28.2" customHeight="1" x14ac:dyDescent="0.3">
      <c r="A51" s="713" t="s">
        <v>19</v>
      </c>
      <c r="B51" s="714"/>
      <c r="C51" s="297" t="s">
        <v>60</v>
      </c>
      <c r="D51" s="297" t="s">
        <v>60</v>
      </c>
      <c r="E51" s="297" t="s">
        <v>60</v>
      </c>
      <c r="F51" s="41" t="s">
        <v>60</v>
      </c>
      <c r="G51" s="41" t="s">
        <v>60</v>
      </c>
      <c r="H51" s="309"/>
      <c r="I51" s="345" t="s">
        <v>277</v>
      </c>
      <c r="J51" s="346" t="s">
        <v>278</v>
      </c>
      <c r="K51" s="348" t="s">
        <v>280</v>
      </c>
      <c r="L51" s="349" t="s">
        <v>279</v>
      </c>
      <c r="M51" s="350"/>
    </row>
    <row r="52" spans="1:13" s="66" customFormat="1" ht="28.2" customHeight="1" x14ac:dyDescent="0.3">
      <c r="A52" s="885" t="s">
        <v>78</v>
      </c>
      <c r="B52" s="886"/>
      <c r="C52" s="41" t="s">
        <v>30</v>
      </c>
      <c r="D52" s="498">
        <v>225</v>
      </c>
      <c r="E52" s="41">
        <v>200</v>
      </c>
      <c r="F52" s="41">
        <f>150+50</f>
        <v>200</v>
      </c>
      <c r="G52" s="41">
        <f t="shared" ref="G52:H52" si="0">150+50</f>
        <v>200</v>
      </c>
      <c r="H52" s="41">
        <f t="shared" si="0"/>
        <v>200</v>
      </c>
      <c r="I52" s="347">
        <v>150</v>
      </c>
      <c r="J52" s="347">
        <v>50</v>
      </c>
      <c r="K52" s="347">
        <f>I52+J52</f>
        <v>200</v>
      </c>
      <c r="L52" s="349">
        <v>200</v>
      </c>
      <c r="M52" s="350">
        <f>L52-K52</f>
        <v>0</v>
      </c>
    </row>
    <row r="53" spans="1:13" s="66" customFormat="1" ht="28.2" customHeight="1" x14ac:dyDescent="0.3">
      <c r="A53" s="887" t="s">
        <v>79</v>
      </c>
      <c r="B53" s="887"/>
      <c r="C53" s="41" t="s">
        <v>30</v>
      </c>
      <c r="D53" s="498">
        <v>240</v>
      </c>
      <c r="E53" s="41">
        <v>339</v>
      </c>
      <c r="F53" s="41">
        <f>146+43</f>
        <v>189</v>
      </c>
      <c r="G53" s="41">
        <f>89+50</f>
        <v>139</v>
      </c>
      <c r="H53" s="41">
        <f>89+50</f>
        <v>139</v>
      </c>
      <c r="I53" s="347">
        <v>293</v>
      </c>
      <c r="J53" s="347">
        <v>46</v>
      </c>
      <c r="K53" s="347">
        <f t="shared" ref="K53:K55" si="1">I53+J53</f>
        <v>339</v>
      </c>
      <c r="L53" s="349">
        <v>338</v>
      </c>
      <c r="M53" s="350">
        <f t="shared" ref="M53:M55" si="2">L53-K53</f>
        <v>-1</v>
      </c>
    </row>
    <row r="54" spans="1:13" s="66" customFormat="1" ht="34.200000000000003" customHeight="1" x14ac:dyDescent="0.3">
      <c r="A54" s="887" t="s">
        <v>80</v>
      </c>
      <c r="B54" s="887"/>
      <c r="C54" s="41" t="s">
        <v>30</v>
      </c>
      <c r="D54" s="498">
        <v>576</v>
      </c>
      <c r="E54" s="41">
        <v>427</v>
      </c>
      <c r="F54" s="41">
        <f>334+123</f>
        <v>457</v>
      </c>
      <c r="G54" s="41">
        <f>339+137</f>
        <v>476</v>
      </c>
      <c r="H54" s="41">
        <f>339+137</f>
        <v>476</v>
      </c>
      <c r="I54" s="347">
        <v>306</v>
      </c>
      <c r="J54" s="347">
        <v>121</v>
      </c>
      <c r="K54" s="347">
        <f t="shared" si="1"/>
        <v>427</v>
      </c>
      <c r="L54" s="349">
        <v>529</v>
      </c>
      <c r="M54" s="350">
        <f t="shared" si="2"/>
        <v>102</v>
      </c>
    </row>
    <row r="55" spans="1:13" s="66" customFormat="1" ht="36" customHeight="1" x14ac:dyDescent="0.3">
      <c r="A55" s="887" t="s">
        <v>81</v>
      </c>
      <c r="B55" s="887"/>
      <c r="C55" s="41" t="s">
        <v>30</v>
      </c>
      <c r="D55" s="498">
        <v>761</v>
      </c>
      <c r="E55" s="41">
        <v>651</v>
      </c>
      <c r="F55" s="41">
        <f>393+184</f>
        <v>577</v>
      </c>
      <c r="G55" s="41">
        <f>413+194</f>
        <v>607</v>
      </c>
      <c r="H55" s="41">
        <f>413+194</f>
        <v>607</v>
      </c>
      <c r="I55" s="347">
        <v>471</v>
      </c>
      <c r="J55" s="347">
        <v>180</v>
      </c>
      <c r="K55" s="347">
        <f t="shared" si="1"/>
        <v>651</v>
      </c>
      <c r="L55" s="349">
        <v>672</v>
      </c>
      <c r="M55" s="350">
        <f t="shared" si="2"/>
        <v>21</v>
      </c>
    </row>
    <row r="56" spans="1:13" s="66" customFormat="1" ht="15.6" x14ac:dyDescent="0.3">
      <c r="A56" s="308"/>
      <c r="B56" s="308"/>
      <c r="F56" s="52"/>
      <c r="I56" s="68"/>
    </row>
    <row r="57" spans="1:13" s="66" customFormat="1" ht="22.95" customHeight="1" x14ac:dyDescent="0.3">
      <c r="A57" s="687" t="s">
        <v>56</v>
      </c>
      <c r="B57" s="687" t="s">
        <v>5</v>
      </c>
      <c r="C57" s="687" t="s">
        <v>300</v>
      </c>
      <c r="D57" s="687" t="s">
        <v>301</v>
      </c>
      <c r="E57" s="687" t="s">
        <v>37</v>
      </c>
      <c r="F57" s="687"/>
      <c r="G57" s="687"/>
      <c r="I57" s="68"/>
    </row>
    <row r="58" spans="1:13" s="66" customFormat="1" ht="20.399999999999999" customHeight="1" x14ac:dyDescent="0.3">
      <c r="A58" s="687"/>
      <c r="B58" s="687"/>
      <c r="C58" s="687"/>
      <c r="D58" s="687"/>
      <c r="E58" s="497" t="s">
        <v>105</v>
      </c>
      <c r="F58" s="497" t="s">
        <v>210</v>
      </c>
      <c r="G58" s="497" t="s">
        <v>284</v>
      </c>
      <c r="I58" s="68"/>
    </row>
    <row r="59" spans="1:13" s="66" customFormat="1" ht="28.95" customHeight="1" x14ac:dyDescent="0.3">
      <c r="A59" s="117" t="s">
        <v>76</v>
      </c>
      <c r="B59" s="83"/>
      <c r="C59" s="300">
        <f>349826-2501+33956</f>
        <v>381281</v>
      </c>
      <c r="D59" s="298">
        <f>391405+3608-14725+901</f>
        <v>381189</v>
      </c>
      <c r="E59" s="298">
        <v>419417</v>
      </c>
      <c r="F59" s="298">
        <v>429536</v>
      </c>
      <c r="G59" s="298">
        <v>440609</v>
      </c>
      <c r="I59" s="68" t="s">
        <v>48</v>
      </c>
    </row>
    <row r="60" spans="1:13" s="66" customFormat="1" ht="28.2" customHeight="1" x14ac:dyDescent="0.3">
      <c r="A60" s="296" t="s">
        <v>16</v>
      </c>
      <c r="B60" s="145" t="s">
        <v>14</v>
      </c>
      <c r="C60" s="140">
        <f t="shared" ref="C60:G60" si="3">C59</f>
        <v>381281</v>
      </c>
      <c r="D60" s="140">
        <f t="shared" si="3"/>
        <v>381189</v>
      </c>
      <c r="E60" s="140">
        <f t="shared" si="3"/>
        <v>419417</v>
      </c>
      <c r="F60" s="140">
        <f t="shared" si="3"/>
        <v>429536</v>
      </c>
      <c r="G60" s="140">
        <f t="shared" si="3"/>
        <v>440609</v>
      </c>
      <c r="I60" s="68"/>
    </row>
    <row r="61" spans="1:13" s="66" customFormat="1" ht="15.6" x14ac:dyDescent="0.3">
      <c r="A61" s="308"/>
      <c r="B61" s="308"/>
      <c r="I61" s="68"/>
    </row>
    <row r="62" spans="1:13" ht="15.6" x14ac:dyDescent="0.3">
      <c r="E62" s="606" t="s">
        <v>277</v>
      </c>
      <c r="F62" s="602">
        <f>150</f>
        <v>150</v>
      </c>
      <c r="G62" s="602">
        <f>150</f>
        <v>150</v>
      </c>
      <c r="H62" s="602">
        <f>150</f>
        <v>150</v>
      </c>
      <c r="I62" s="603"/>
      <c r="J62" s="604" t="s">
        <v>48</v>
      </c>
    </row>
    <row r="63" spans="1:13" ht="15.6" x14ac:dyDescent="0.3">
      <c r="E63" s="606"/>
      <c r="F63" s="602">
        <f>146</f>
        <v>146</v>
      </c>
      <c r="G63" s="602">
        <v>89</v>
      </c>
      <c r="H63" s="602">
        <v>89</v>
      </c>
      <c r="I63" s="603"/>
      <c r="J63" s="604"/>
    </row>
    <row r="64" spans="1:13" ht="15.6" x14ac:dyDescent="0.3">
      <c r="E64" s="606"/>
      <c r="F64" s="602">
        <v>334</v>
      </c>
      <c r="G64" s="602">
        <v>339</v>
      </c>
      <c r="H64" s="602">
        <v>339</v>
      </c>
      <c r="I64" s="603"/>
      <c r="J64" s="604"/>
    </row>
    <row r="65" spans="5:10" ht="15.6" x14ac:dyDescent="0.3">
      <c r="E65" s="606"/>
      <c r="F65" s="602">
        <v>393</v>
      </c>
      <c r="G65" s="602">
        <f>413</f>
        <v>413</v>
      </c>
      <c r="H65" s="602">
        <f>413</f>
        <v>413</v>
      </c>
      <c r="I65" s="603"/>
      <c r="J65" s="604"/>
    </row>
    <row r="66" spans="5:10" x14ac:dyDescent="0.3">
      <c r="E66" s="606"/>
      <c r="F66" s="606"/>
      <c r="G66" s="606"/>
      <c r="H66" s="606"/>
      <c r="I66" s="603"/>
      <c r="J66" s="604"/>
    </row>
    <row r="67" spans="5:10" ht="15.6" x14ac:dyDescent="0.3">
      <c r="E67" s="606" t="s">
        <v>278</v>
      </c>
      <c r="F67" s="602">
        <v>50</v>
      </c>
      <c r="G67" s="602">
        <v>50</v>
      </c>
      <c r="H67" s="602">
        <v>50</v>
      </c>
      <c r="I67" s="603"/>
      <c r="J67" s="604"/>
    </row>
    <row r="68" spans="5:10" ht="15.6" x14ac:dyDescent="0.3">
      <c r="E68" s="606"/>
      <c r="F68" s="602">
        <v>43</v>
      </c>
      <c r="G68" s="602">
        <v>50</v>
      </c>
      <c r="H68" s="602">
        <v>50</v>
      </c>
      <c r="I68" s="603"/>
      <c r="J68" s="604"/>
    </row>
    <row r="69" spans="5:10" ht="15.6" x14ac:dyDescent="0.3">
      <c r="E69" s="606"/>
      <c r="F69" s="602">
        <v>123</v>
      </c>
      <c r="G69" s="602">
        <v>137</v>
      </c>
      <c r="H69" s="602">
        <v>137</v>
      </c>
      <c r="I69" s="603"/>
      <c r="J69" s="604"/>
    </row>
    <row r="70" spans="5:10" ht="15.6" x14ac:dyDescent="0.3">
      <c r="E70" s="606"/>
      <c r="F70" s="602">
        <v>184</v>
      </c>
      <c r="G70" s="602">
        <v>194</v>
      </c>
      <c r="H70" s="602">
        <v>194</v>
      </c>
      <c r="I70" s="603"/>
      <c r="J70" s="604"/>
    </row>
    <row r="71" spans="5:10" x14ac:dyDescent="0.3">
      <c r="E71" s="607"/>
      <c r="F71" s="607"/>
      <c r="G71" s="607"/>
      <c r="H71" s="607"/>
      <c r="I71" s="605"/>
      <c r="J71" s="604"/>
    </row>
    <row r="72" spans="5:10" ht="15.6" x14ac:dyDescent="0.3">
      <c r="E72" s="607"/>
      <c r="F72" s="608">
        <f>F62+F67</f>
        <v>200</v>
      </c>
      <c r="G72" s="608">
        <f t="shared" ref="G72:H72" si="4">G62+G67</f>
        <v>200</v>
      </c>
      <c r="H72" s="608">
        <f t="shared" si="4"/>
        <v>200</v>
      </c>
      <c r="I72" s="605"/>
      <c r="J72" s="604"/>
    </row>
    <row r="73" spans="5:10" ht="15.6" x14ac:dyDescent="0.3">
      <c r="E73" s="607" t="s">
        <v>280</v>
      </c>
      <c r="F73" s="608">
        <f t="shared" ref="F73:H75" si="5">F63+F68</f>
        <v>189</v>
      </c>
      <c r="G73" s="608">
        <f t="shared" si="5"/>
        <v>139</v>
      </c>
      <c r="H73" s="608">
        <f t="shared" si="5"/>
        <v>139</v>
      </c>
      <c r="I73" s="605"/>
      <c r="J73" s="604"/>
    </row>
    <row r="74" spans="5:10" ht="15.6" x14ac:dyDescent="0.3">
      <c r="E74" s="607"/>
      <c r="F74" s="608">
        <f t="shared" si="5"/>
        <v>457</v>
      </c>
      <c r="G74" s="608">
        <f t="shared" si="5"/>
        <v>476</v>
      </c>
      <c r="H74" s="608">
        <f t="shared" si="5"/>
        <v>476</v>
      </c>
      <c r="I74" s="605"/>
      <c r="J74" s="604"/>
    </row>
    <row r="75" spans="5:10" ht="15.6" x14ac:dyDescent="0.3">
      <c r="E75" s="607"/>
      <c r="F75" s="608">
        <f t="shared" si="5"/>
        <v>577</v>
      </c>
      <c r="G75" s="608">
        <f t="shared" si="5"/>
        <v>607</v>
      </c>
      <c r="H75" s="608">
        <f t="shared" si="5"/>
        <v>607</v>
      </c>
      <c r="I75" s="605"/>
      <c r="J75" s="604"/>
    </row>
    <row r="76" spans="5:10" x14ac:dyDescent="0.3">
      <c r="E76" s="601"/>
      <c r="F76" s="601"/>
      <c r="G76" s="601"/>
      <c r="H76" s="601"/>
      <c r="I76" s="605"/>
      <c r="J76" s="604"/>
    </row>
    <row r="77" spans="5:10" x14ac:dyDescent="0.3">
      <c r="E77" s="604"/>
      <c r="F77" s="604"/>
      <c r="G77" s="604"/>
      <c r="H77" s="604"/>
      <c r="I77" s="605"/>
      <c r="J77" s="604"/>
    </row>
  </sheetData>
  <mergeCells count="50">
    <mergeCell ref="E7:H7"/>
    <mergeCell ref="G1:H1"/>
    <mergeCell ref="E2:H2"/>
    <mergeCell ref="E3:H3"/>
    <mergeCell ref="E4:H4"/>
    <mergeCell ref="E6:H6"/>
    <mergeCell ref="D13:L13"/>
    <mergeCell ref="E8:H8"/>
    <mergeCell ref="E9:H9"/>
    <mergeCell ref="E10:H10"/>
    <mergeCell ref="E11:H11"/>
    <mergeCell ref="A34:G34"/>
    <mergeCell ref="D14:L14"/>
    <mergeCell ref="D15:L15"/>
    <mergeCell ref="D16:L16"/>
    <mergeCell ref="D17:H17"/>
    <mergeCell ref="D18:H18"/>
    <mergeCell ref="D20:I20"/>
    <mergeCell ref="B24:E24"/>
    <mergeCell ref="A30:G30"/>
    <mergeCell ref="A31:G31"/>
    <mergeCell ref="A23:G23"/>
    <mergeCell ref="A28:J28"/>
    <mergeCell ref="A26:J26"/>
    <mergeCell ref="A27:G27"/>
    <mergeCell ref="A35:J35"/>
    <mergeCell ref="A36:G36"/>
    <mergeCell ref="A38:A39"/>
    <mergeCell ref="B38:B39"/>
    <mergeCell ref="C38:C39"/>
    <mergeCell ref="D38:D39"/>
    <mergeCell ref="E38:G38"/>
    <mergeCell ref="A51:B51"/>
    <mergeCell ref="A52:B52"/>
    <mergeCell ref="A53:B53"/>
    <mergeCell ref="A54:B54"/>
    <mergeCell ref="A55:B55"/>
    <mergeCell ref="A43:H43"/>
    <mergeCell ref="A45:G45"/>
    <mergeCell ref="A47:G47"/>
    <mergeCell ref="A49:B50"/>
    <mergeCell ref="C49:C50"/>
    <mergeCell ref="D49:D50"/>
    <mergeCell ref="E49:E50"/>
    <mergeCell ref="F49:H49"/>
    <mergeCell ref="A57:A58"/>
    <mergeCell ref="B57:B58"/>
    <mergeCell ref="C57:C58"/>
    <mergeCell ref="D57:D58"/>
    <mergeCell ref="E57:G57"/>
  </mergeCells>
  <hyperlinks>
    <hyperlink ref="H2" r:id="rId1" display="jl:31665116.100 "/>
  </hyperlinks>
  <pageMargins left="0.39370078740157483" right="0.19685039370078741" top="0.39370078740157483" bottom="0.39370078740157483" header="0.59055118110236227" footer="0.98425196850393704"/>
  <pageSetup paperSize="9" scale="66" orientation="landscape" useFirstPageNumber="1" r:id="rId2"/>
  <headerFooter alignWithMargins="0">
    <oddHeader>&amp;C&amp;P</oddHeader>
  </headerFooter>
  <rowBreaks count="2" manualBreakCount="2">
    <brk id="34" max="16383" man="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9"/>
  <sheetViews>
    <sheetView view="pageBreakPreview" topLeftCell="A49" zoomScale="60" zoomScaleNormal="60" workbookViewId="0">
      <selection activeCell="F37" sqref="F37:G37"/>
    </sheetView>
  </sheetViews>
  <sheetFormatPr defaultRowHeight="13.8" x14ac:dyDescent="0.3"/>
  <cols>
    <col min="1" max="1" width="44.33203125" style="628" customWidth="1"/>
    <col min="2" max="2" width="19.33203125" style="628" customWidth="1"/>
    <col min="3" max="3" width="15" style="629" customWidth="1"/>
    <col min="4" max="4" width="16.33203125" style="629" customWidth="1"/>
    <col min="5" max="5" width="15.33203125" style="629" customWidth="1"/>
    <col min="6" max="6" width="14.109375" style="629" customWidth="1"/>
    <col min="7" max="7" width="23.33203125" style="629" customWidth="1"/>
    <col min="8" max="8" width="32.88671875" style="629" customWidth="1"/>
    <col min="9" max="9" width="11" style="630" customWidth="1"/>
    <col min="10" max="10" width="11.109375" style="629" customWidth="1"/>
    <col min="11" max="12" width="13.33203125" style="629" customWidth="1"/>
    <col min="13" max="13" width="13.88671875" style="629" customWidth="1"/>
    <col min="14" max="17" width="9.109375" style="629" customWidth="1"/>
    <col min="18" max="256" width="8.88671875" style="629"/>
    <col min="257" max="257" width="46.109375" style="629" customWidth="1"/>
    <col min="258" max="258" width="30.6640625" style="629" customWidth="1"/>
    <col min="259" max="259" width="20.88671875" style="629" customWidth="1"/>
    <col min="260" max="261" width="20.33203125" style="629" customWidth="1"/>
    <col min="262" max="262" width="14.6640625" style="629" customWidth="1"/>
    <col min="263" max="263" width="14" style="629" customWidth="1"/>
    <col min="264" max="264" width="32.88671875" style="629" customWidth="1"/>
    <col min="265" max="265" width="11" style="629" customWidth="1"/>
    <col min="266" max="266" width="11.109375" style="629" customWidth="1"/>
    <col min="267" max="268" width="13.33203125" style="629" customWidth="1"/>
    <col min="269" max="269" width="13.88671875" style="629" customWidth="1"/>
    <col min="270" max="273" width="9.109375" style="629" customWidth="1"/>
    <col min="274" max="512" width="8.88671875" style="629"/>
    <col min="513" max="513" width="46.109375" style="629" customWidth="1"/>
    <col min="514" max="514" width="30.6640625" style="629" customWidth="1"/>
    <col min="515" max="515" width="20.88671875" style="629" customWidth="1"/>
    <col min="516" max="517" width="20.33203125" style="629" customWidth="1"/>
    <col min="518" max="518" width="14.6640625" style="629" customWidth="1"/>
    <col min="519" max="519" width="14" style="629" customWidth="1"/>
    <col min="520" max="520" width="32.88671875" style="629" customWidth="1"/>
    <col min="521" max="521" width="11" style="629" customWidth="1"/>
    <col min="522" max="522" width="11.109375" style="629" customWidth="1"/>
    <col min="523" max="524" width="13.33203125" style="629" customWidth="1"/>
    <col min="525" max="525" width="13.88671875" style="629" customWidth="1"/>
    <col min="526" max="529" width="9.109375" style="629" customWidth="1"/>
    <col min="530" max="768" width="8.88671875" style="629"/>
    <col min="769" max="769" width="46.109375" style="629" customWidth="1"/>
    <col min="770" max="770" width="30.6640625" style="629" customWidth="1"/>
    <col min="771" max="771" width="20.88671875" style="629" customWidth="1"/>
    <col min="772" max="773" width="20.33203125" style="629" customWidth="1"/>
    <col min="774" max="774" width="14.6640625" style="629" customWidth="1"/>
    <col min="775" max="775" width="14" style="629" customWidth="1"/>
    <col min="776" max="776" width="32.88671875" style="629" customWidth="1"/>
    <col min="777" max="777" width="11" style="629" customWidth="1"/>
    <col min="778" max="778" width="11.109375" style="629" customWidth="1"/>
    <col min="779" max="780" width="13.33203125" style="629" customWidth="1"/>
    <col min="781" max="781" width="13.88671875" style="629" customWidth="1"/>
    <col min="782" max="785" width="9.109375" style="629" customWidth="1"/>
    <col min="786" max="1024" width="8.88671875" style="629"/>
    <col min="1025" max="1025" width="46.109375" style="629" customWidth="1"/>
    <col min="1026" max="1026" width="30.6640625" style="629" customWidth="1"/>
    <col min="1027" max="1027" width="20.88671875" style="629" customWidth="1"/>
    <col min="1028" max="1029" width="20.33203125" style="629" customWidth="1"/>
    <col min="1030" max="1030" width="14.6640625" style="629" customWidth="1"/>
    <col min="1031" max="1031" width="14" style="629" customWidth="1"/>
    <col min="1032" max="1032" width="32.88671875" style="629" customWidth="1"/>
    <col min="1033" max="1033" width="11" style="629" customWidth="1"/>
    <col min="1034" max="1034" width="11.109375" style="629" customWidth="1"/>
    <col min="1035" max="1036" width="13.33203125" style="629" customWidth="1"/>
    <col min="1037" max="1037" width="13.88671875" style="629" customWidth="1"/>
    <col min="1038" max="1041" width="9.109375" style="629" customWidth="1"/>
    <col min="1042" max="1280" width="8.88671875" style="629"/>
    <col min="1281" max="1281" width="46.109375" style="629" customWidth="1"/>
    <col min="1282" max="1282" width="30.6640625" style="629" customWidth="1"/>
    <col min="1283" max="1283" width="20.88671875" style="629" customWidth="1"/>
    <col min="1284" max="1285" width="20.33203125" style="629" customWidth="1"/>
    <col min="1286" max="1286" width="14.6640625" style="629" customWidth="1"/>
    <col min="1287" max="1287" width="14" style="629" customWidth="1"/>
    <col min="1288" max="1288" width="32.88671875" style="629" customWidth="1"/>
    <col min="1289" max="1289" width="11" style="629" customWidth="1"/>
    <col min="1290" max="1290" width="11.109375" style="629" customWidth="1"/>
    <col min="1291" max="1292" width="13.33203125" style="629" customWidth="1"/>
    <col min="1293" max="1293" width="13.88671875" style="629" customWidth="1"/>
    <col min="1294" max="1297" width="9.109375" style="629" customWidth="1"/>
    <col min="1298" max="1536" width="8.88671875" style="629"/>
    <col min="1537" max="1537" width="46.109375" style="629" customWidth="1"/>
    <col min="1538" max="1538" width="30.6640625" style="629" customWidth="1"/>
    <col min="1539" max="1539" width="20.88671875" style="629" customWidth="1"/>
    <col min="1540" max="1541" width="20.33203125" style="629" customWidth="1"/>
    <col min="1542" max="1542" width="14.6640625" style="629" customWidth="1"/>
    <col min="1543" max="1543" width="14" style="629" customWidth="1"/>
    <col min="1544" max="1544" width="32.88671875" style="629" customWidth="1"/>
    <col min="1545" max="1545" width="11" style="629" customWidth="1"/>
    <col min="1546" max="1546" width="11.109375" style="629" customWidth="1"/>
    <col min="1547" max="1548" width="13.33203125" style="629" customWidth="1"/>
    <col min="1549" max="1549" width="13.88671875" style="629" customWidth="1"/>
    <col min="1550" max="1553" width="9.109375" style="629" customWidth="1"/>
    <col min="1554" max="1792" width="8.88671875" style="629"/>
    <col min="1793" max="1793" width="46.109375" style="629" customWidth="1"/>
    <col min="1794" max="1794" width="30.6640625" style="629" customWidth="1"/>
    <col min="1795" max="1795" width="20.88671875" style="629" customWidth="1"/>
    <col min="1796" max="1797" width="20.33203125" style="629" customWidth="1"/>
    <col min="1798" max="1798" width="14.6640625" style="629" customWidth="1"/>
    <col min="1799" max="1799" width="14" style="629" customWidth="1"/>
    <col min="1800" max="1800" width="32.88671875" style="629" customWidth="1"/>
    <col min="1801" max="1801" width="11" style="629" customWidth="1"/>
    <col min="1802" max="1802" width="11.109375" style="629" customWidth="1"/>
    <col min="1803" max="1804" width="13.33203125" style="629" customWidth="1"/>
    <col min="1805" max="1805" width="13.88671875" style="629" customWidth="1"/>
    <col min="1806" max="1809" width="9.109375" style="629" customWidth="1"/>
    <col min="1810" max="2048" width="8.88671875" style="629"/>
    <col min="2049" max="2049" width="46.109375" style="629" customWidth="1"/>
    <col min="2050" max="2050" width="30.6640625" style="629" customWidth="1"/>
    <col min="2051" max="2051" width="20.88671875" style="629" customWidth="1"/>
    <col min="2052" max="2053" width="20.33203125" style="629" customWidth="1"/>
    <col min="2054" max="2054" width="14.6640625" style="629" customWidth="1"/>
    <col min="2055" max="2055" width="14" style="629" customWidth="1"/>
    <col min="2056" max="2056" width="32.88671875" style="629" customWidth="1"/>
    <col min="2057" max="2057" width="11" style="629" customWidth="1"/>
    <col min="2058" max="2058" width="11.109375" style="629" customWidth="1"/>
    <col min="2059" max="2060" width="13.33203125" style="629" customWidth="1"/>
    <col min="2061" max="2061" width="13.88671875" style="629" customWidth="1"/>
    <col min="2062" max="2065" width="9.109375" style="629" customWidth="1"/>
    <col min="2066" max="2304" width="8.88671875" style="629"/>
    <col min="2305" max="2305" width="46.109375" style="629" customWidth="1"/>
    <col min="2306" max="2306" width="30.6640625" style="629" customWidth="1"/>
    <col min="2307" max="2307" width="20.88671875" style="629" customWidth="1"/>
    <col min="2308" max="2309" width="20.33203125" style="629" customWidth="1"/>
    <col min="2310" max="2310" width="14.6640625" style="629" customWidth="1"/>
    <col min="2311" max="2311" width="14" style="629" customWidth="1"/>
    <col min="2312" max="2312" width="32.88671875" style="629" customWidth="1"/>
    <col min="2313" max="2313" width="11" style="629" customWidth="1"/>
    <col min="2314" max="2314" width="11.109375" style="629" customWidth="1"/>
    <col min="2315" max="2316" width="13.33203125" style="629" customWidth="1"/>
    <col min="2317" max="2317" width="13.88671875" style="629" customWidth="1"/>
    <col min="2318" max="2321" width="9.109375" style="629" customWidth="1"/>
    <col min="2322" max="2560" width="8.88671875" style="629"/>
    <col min="2561" max="2561" width="46.109375" style="629" customWidth="1"/>
    <col min="2562" max="2562" width="30.6640625" style="629" customWidth="1"/>
    <col min="2563" max="2563" width="20.88671875" style="629" customWidth="1"/>
    <col min="2564" max="2565" width="20.33203125" style="629" customWidth="1"/>
    <col min="2566" max="2566" width="14.6640625" style="629" customWidth="1"/>
    <col min="2567" max="2567" width="14" style="629" customWidth="1"/>
    <col min="2568" max="2568" width="32.88671875" style="629" customWidth="1"/>
    <col min="2569" max="2569" width="11" style="629" customWidth="1"/>
    <col min="2570" max="2570" width="11.109375" style="629" customWidth="1"/>
    <col min="2571" max="2572" width="13.33203125" style="629" customWidth="1"/>
    <col min="2573" max="2573" width="13.88671875" style="629" customWidth="1"/>
    <col min="2574" max="2577" width="9.109375" style="629" customWidth="1"/>
    <col min="2578" max="2816" width="8.88671875" style="629"/>
    <col min="2817" max="2817" width="46.109375" style="629" customWidth="1"/>
    <col min="2818" max="2818" width="30.6640625" style="629" customWidth="1"/>
    <col min="2819" max="2819" width="20.88671875" style="629" customWidth="1"/>
    <col min="2820" max="2821" width="20.33203125" style="629" customWidth="1"/>
    <col min="2822" max="2822" width="14.6640625" style="629" customWidth="1"/>
    <col min="2823" max="2823" width="14" style="629" customWidth="1"/>
    <col min="2824" max="2824" width="32.88671875" style="629" customWidth="1"/>
    <col min="2825" max="2825" width="11" style="629" customWidth="1"/>
    <col min="2826" max="2826" width="11.109375" style="629" customWidth="1"/>
    <col min="2827" max="2828" width="13.33203125" style="629" customWidth="1"/>
    <col min="2829" max="2829" width="13.88671875" style="629" customWidth="1"/>
    <col min="2830" max="2833" width="9.109375" style="629" customWidth="1"/>
    <col min="2834" max="3072" width="8.88671875" style="629"/>
    <col min="3073" max="3073" width="46.109375" style="629" customWidth="1"/>
    <col min="3074" max="3074" width="30.6640625" style="629" customWidth="1"/>
    <col min="3075" max="3075" width="20.88671875" style="629" customWidth="1"/>
    <col min="3076" max="3077" width="20.33203125" style="629" customWidth="1"/>
    <col min="3078" max="3078" width="14.6640625" style="629" customWidth="1"/>
    <col min="3079" max="3079" width="14" style="629" customWidth="1"/>
    <col min="3080" max="3080" width="32.88671875" style="629" customWidth="1"/>
    <col min="3081" max="3081" width="11" style="629" customWidth="1"/>
    <col min="3082" max="3082" width="11.109375" style="629" customWidth="1"/>
    <col min="3083" max="3084" width="13.33203125" style="629" customWidth="1"/>
    <col min="3085" max="3085" width="13.88671875" style="629" customWidth="1"/>
    <col min="3086" max="3089" width="9.109375" style="629" customWidth="1"/>
    <col min="3090" max="3328" width="8.88671875" style="629"/>
    <col min="3329" max="3329" width="46.109375" style="629" customWidth="1"/>
    <col min="3330" max="3330" width="30.6640625" style="629" customWidth="1"/>
    <col min="3331" max="3331" width="20.88671875" style="629" customWidth="1"/>
    <col min="3332" max="3333" width="20.33203125" style="629" customWidth="1"/>
    <col min="3334" max="3334" width="14.6640625" style="629" customWidth="1"/>
    <col min="3335" max="3335" width="14" style="629" customWidth="1"/>
    <col min="3336" max="3336" width="32.88671875" style="629" customWidth="1"/>
    <col min="3337" max="3337" width="11" style="629" customWidth="1"/>
    <col min="3338" max="3338" width="11.109375" style="629" customWidth="1"/>
    <col min="3339" max="3340" width="13.33203125" style="629" customWidth="1"/>
    <col min="3341" max="3341" width="13.88671875" style="629" customWidth="1"/>
    <col min="3342" max="3345" width="9.109375" style="629" customWidth="1"/>
    <col min="3346" max="3584" width="8.88671875" style="629"/>
    <col min="3585" max="3585" width="46.109375" style="629" customWidth="1"/>
    <col min="3586" max="3586" width="30.6640625" style="629" customWidth="1"/>
    <col min="3587" max="3587" width="20.88671875" style="629" customWidth="1"/>
    <col min="3588" max="3589" width="20.33203125" style="629" customWidth="1"/>
    <col min="3590" max="3590" width="14.6640625" style="629" customWidth="1"/>
    <col min="3591" max="3591" width="14" style="629" customWidth="1"/>
    <col min="3592" max="3592" width="32.88671875" style="629" customWidth="1"/>
    <col min="3593" max="3593" width="11" style="629" customWidth="1"/>
    <col min="3594" max="3594" width="11.109375" style="629" customWidth="1"/>
    <col min="3595" max="3596" width="13.33203125" style="629" customWidth="1"/>
    <col min="3597" max="3597" width="13.88671875" style="629" customWidth="1"/>
    <col min="3598" max="3601" width="9.109375" style="629" customWidth="1"/>
    <col min="3602" max="3840" width="8.88671875" style="629"/>
    <col min="3841" max="3841" width="46.109375" style="629" customWidth="1"/>
    <col min="3842" max="3842" width="30.6640625" style="629" customWidth="1"/>
    <col min="3843" max="3843" width="20.88671875" style="629" customWidth="1"/>
    <col min="3844" max="3845" width="20.33203125" style="629" customWidth="1"/>
    <col min="3846" max="3846" width="14.6640625" style="629" customWidth="1"/>
    <col min="3847" max="3847" width="14" style="629" customWidth="1"/>
    <col min="3848" max="3848" width="32.88671875" style="629" customWidth="1"/>
    <col min="3849" max="3849" width="11" style="629" customWidth="1"/>
    <col min="3850" max="3850" width="11.109375" style="629" customWidth="1"/>
    <col min="3851" max="3852" width="13.33203125" style="629" customWidth="1"/>
    <col min="3853" max="3853" width="13.88671875" style="629" customWidth="1"/>
    <col min="3854" max="3857" width="9.109375" style="629" customWidth="1"/>
    <col min="3858" max="4096" width="8.88671875" style="629"/>
    <col min="4097" max="4097" width="46.109375" style="629" customWidth="1"/>
    <col min="4098" max="4098" width="30.6640625" style="629" customWidth="1"/>
    <col min="4099" max="4099" width="20.88671875" style="629" customWidth="1"/>
    <col min="4100" max="4101" width="20.33203125" style="629" customWidth="1"/>
    <col min="4102" max="4102" width="14.6640625" style="629" customWidth="1"/>
    <col min="4103" max="4103" width="14" style="629" customWidth="1"/>
    <col min="4104" max="4104" width="32.88671875" style="629" customWidth="1"/>
    <col min="4105" max="4105" width="11" style="629" customWidth="1"/>
    <col min="4106" max="4106" width="11.109375" style="629" customWidth="1"/>
    <col min="4107" max="4108" width="13.33203125" style="629" customWidth="1"/>
    <col min="4109" max="4109" width="13.88671875" style="629" customWidth="1"/>
    <col min="4110" max="4113" width="9.109375" style="629" customWidth="1"/>
    <col min="4114" max="4352" width="8.88671875" style="629"/>
    <col min="4353" max="4353" width="46.109375" style="629" customWidth="1"/>
    <col min="4354" max="4354" width="30.6640625" style="629" customWidth="1"/>
    <col min="4355" max="4355" width="20.88671875" style="629" customWidth="1"/>
    <col min="4356" max="4357" width="20.33203125" style="629" customWidth="1"/>
    <col min="4358" max="4358" width="14.6640625" style="629" customWidth="1"/>
    <col min="4359" max="4359" width="14" style="629" customWidth="1"/>
    <col min="4360" max="4360" width="32.88671875" style="629" customWidth="1"/>
    <col min="4361" max="4361" width="11" style="629" customWidth="1"/>
    <col min="4362" max="4362" width="11.109375" style="629" customWidth="1"/>
    <col min="4363" max="4364" width="13.33203125" style="629" customWidth="1"/>
    <col min="4365" max="4365" width="13.88671875" style="629" customWidth="1"/>
    <col min="4366" max="4369" width="9.109375" style="629" customWidth="1"/>
    <col min="4370" max="4608" width="8.88671875" style="629"/>
    <col min="4609" max="4609" width="46.109375" style="629" customWidth="1"/>
    <col min="4610" max="4610" width="30.6640625" style="629" customWidth="1"/>
    <col min="4611" max="4611" width="20.88671875" style="629" customWidth="1"/>
    <col min="4612" max="4613" width="20.33203125" style="629" customWidth="1"/>
    <col min="4614" max="4614" width="14.6640625" style="629" customWidth="1"/>
    <col min="4615" max="4615" width="14" style="629" customWidth="1"/>
    <col min="4616" max="4616" width="32.88671875" style="629" customWidth="1"/>
    <col min="4617" max="4617" width="11" style="629" customWidth="1"/>
    <col min="4618" max="4618" width="11.109375" style="629" customWidth="1"/>
    <col min="4619" max="4620" width="13.33203125" style="629" customWidth="1"/>
    <col min="4621" max="4621" width="13.88671875" style="629" customWidth="1"/>
    <col min="4622" max="4625" width="9.109375" style="629" customWidth="1"/>
    <col min="4626" max="4864" width="8.88671875" style="629"/>
    <col min="4865" max="4865" width="46.109375" style="629" customWidth="1"/>
    <col min="4866" max="4866" width="30.6640625" style="629" customWidth="1"/>
    <col min="4867" max="4867" width="20.88671875" style="629" customWidth="1"/>
    <col min="4868" max="4869" width="20.33203125" style="629" customWidth="1"/>
    <col min="4870" max="4870" width="14.6640625" style="629" customWidth="1"/>
    <col min="4871" max="4871" width="14" style="629" customWidth="1"/>
    <col min="4872" max="4872" width="32.88671875" style="629" customWidth="1"/>
    <col min="4873" max="4873" width="11" style="629" customWidth="1"/>
    <col min="4874" max="4874" width="11.109375" style="629" customWidth="1"/>
    <col min="4875" max="4876" width="13.33203125" style="629" customWidth="1"/>
    <col min="4877" max="4877" width="13.88671875" style="629" customWidth="1"/>
    <col min="4878" max="4881" width="9.109375" style="629" customWidth="1"/>
    <col min="4882" max="5120" width="8.88671875" style="629"/>
    <col min="5121" max="5121" width="46.109375" style="629" customWidth="1"/>
    <col min="5122" max="5122" width="30.6640625" style="629" customWidth="1"/>
    <col min="5123" max="5123" width="20.88671875" style="629" customWidth="1"/>
    <col min="5124" max="5125" width="20.33203125" style="629" customWidth="1"/>
    <col min="5126" max="5126" width="14.6640625" style="629" customWidth="1"/>
    <col min="5127" max="5127" width="14" style="629" customWidth="1"/>
    <col min="5128" max="5128" width="32.88671875" style="629" customWidth="1"/>
    <col min="5129" max="5129" width="11" style="629" customWidth="1"/>
    <col min="5130" max="5130" width="11.109375" style="629" customWidth="1"/>
    <col min="5131" max="5132" width="13.33203125" style="629" customWidth="1"/>
    <col min="5133" max="5133" width="13.88671875" style="629" customWidth="1"/>
    <col min="5134" max="5137" width="9.109375" style="629" customWidth="1"/>
    <col min="5138" max="5376" width="8.88671875" style="629"/>
    <col min="5377" max="5377" width="46.109375" style="629" customWidth="1"/>
    <col min="5378" max="5378" width="30.6640625" style="629" customWidth="1"/>
    <col min="5379" max="5379" width="20.88671875" style="629" customWidth="1"/>
    <col min="5380" max="5381" width="20.33203125" style="629" customWidth="1"/>
    <col min="5382" max="5382" width="14.6640625" style="629" customWidth="1"/>
    <col min="5383" max="5383" width="14" style="629" customWidth="1"/>
    <col min="5384" max="5384" width="32.88671875" style="629" customWidth="1"/>
    <col min="5385" max="5385" width="11" style="629" customWidth="1"/>
    <col min="5386" max="5386" width="11.109375" style="629" customWidth="1"/>
    <col min="5387" max="5388" width="13.33203125" style="629" customWidth="1"/>
    <col min="5389" max="5389" width="13.88671875" style="629" customWidth="1"/>
    <col min="5390" max="5393" width="9.109375" style="629" customWidth="1"/>
    <col min="5394" max="5632" width="8.88671875" style="629"/>
    <col min="5633" max="5633" width="46.109375" style="629" customWidth="1"/>
    <col min="5634" max="5634" width="30.6640625" style="629" customWidth="1"/>
    <col min="5635" max="5635" width="20.88671875" style="629" customWidth="1"/>
    <col min="5636" max="5637" width="20.33203125" style="629" customWidth="1"/>
    <col min="5638" max="5638" width="14.6640625" style="629" customWidth="1"/>
    <col min="5639" max="5639" width="14" style="629" customWidth="1"/>
    <col min="5640" max="5640" width="32.88671875" style="629" customWidth="1"/>
    <col min="5641" max="5641" width="11" style="629" customWidth="1"/>
    <col min="5642" max="5642" width="11.109375" style="629" customWidth="1"/>
    <col min="5643" max="5644" width="13.33203125" style="629" customWidth="1"/>
    <col min="5645" max="5645" width="13.88671875" style="629" customWidth="1"/>
    <col min="5646" max="5649" width="9.109375" style="629" customWidth="1"/>
    <col min="5650" max="5888" width="8.88671875" style="629"/>
    <col min="5889" max="5889" width="46.109375" style="629" customWidth="1"/>
    <col min="5890" max="5890" width="30.6640625" style="629" customWidth="1"/>
    <col min="5891" max="5891" width="20.88671875" style="629" customWidth="1"/>
    <col min="5892" max="5893" width="20.33203125" style="629" customWidth="1"/>
    <col min="5894" max="5894" width="14.6640625" style="629" customWidth="1"/>
    <col min="5895" max="5895" width="14" style="629" customWidth="1"/>
    <col min="5896" max="5896" width="32.88671875" style="629" customWidth="1"/>
    <col min="5897" max="5897" width="11" style="629" customWidth="1"/>
    <col min="5898" max="5898" width="11.109375" style="629" customWidth="1"/>
    <col min="5899" max="5900" width="13.33203125" style="629" customWidth="1"/>
    <col min="5901" max="5901" width="13.88671875" style="629" customWidth="1"/>
    <col min="5902" max="5905" width="9.109375" style="629" customWidth="1"/>
    <col min="5906" max="6144" width="8.88671875" style="629"/>
    <col min="6145" max="6145" width="46.109375" style="629" customWidth="1"/>
    <col min="6146" max="6146" width="30.6640625" style="629" customWidth="1"/>
    <col min="6147" max="6147" width="20.88671875" style="629" customWidth="1"/>
    <col min="6148" max="6149" width="20.33203125" style="629" customWidth="1"/>
    <col min="6150" max="6150" width="14.6640625" style="629" customWidth="1"/>
    <col min="6151" max="6151" width="14" style="629" customWidth="1"/>
    <col min="6152" max="6152" width="32.88671875" style="629" customWidth="1"/>
    <col min="6153" max="6153" width="11" style="629" customWidth="1"/>
    <col min="6154" max="6154" width="11.109375" style="629" customWidth="1"/>
    <col min="6155" max="6156" width="13.33203125" style="629" customWidth="1"/>
    <col min="6157" max="6157" width="13.88671875" style="629" customWidth="1"/>
    <col min="6158" max="6161" width="9.109375" style="629" customWidth="1"/>
    <col min="6162" max="6400" width="8.88671875" style="629"/>
    <col min="6401" max="6401" width="46.109375" style="629" customWidth="1"/>
    <col min="6402" max="6402" width="30.6640625" style="629" customWidth="1"/>
    <col min="6403" max="6403" width="20.88671875" style="629" customWidth="1"/>
    <col min="6404" max="6405" width="20.33203125" style="629" customWidth="1"/>
    <col min="6406" max="6406" width="14.6640625" style="629" customWidth="1"/>
    <col min="6407" max="6407" width="14" style="629" customWidth="1"/>
    <col min="6408" max="6408" width="32.88671875" style="629" customWidth="1"/>
    <col min="6409" max="6409" width="11" style="629" customWidth="1"/>
    <col min="6410" max="6410" width="11.109375" style="629" customWidth="1"/>
    <col min="6411" max="6412" width="13.33203125" style="629" customWidth="1"/>
    <col min="6413" max="6413" width="13.88671875" style="629" customWidth="1"/>
    <col min="6414" max="6417" width="9.109375" style="629" customWidth="1"/>
    <col min="6418" max="6656" width="8.88671875" style="629"/>
    <col min="6657" max="6657" width="46.109375" style="629" customWidth="1"/>
    <col min="6658" max="6658" width="30.6640625" style="629" customWidth="1"/>
    <col min="6659" max="6659" width="20.88671875" style="629" customWidth="1"/>
    <col min="6660" max="6661" width="20.33203125" style="629" customWidth="1"/>
    <col min="6662" max="6662" width="14.6640625" style="629" customWidth="1"/>
    <col min="6663" max="6663" width="14" style="629" customWidth="1"/>
    <col min="6664" max="6664" width="32.88671875" style="629" customWidth="1"/>
    <col min="6665" max="6665" width="11" style="629" customWidth="1"/>
    <col min="6666" max="6666" width="11.109375" style="629" customWidth="1"/>
    <col min="6667" max="6668" width="13.33203125" style="629" customWidth="1"/>
    <col min="6669" max="6669" width="13.88671875" style="629" customWidth="1"/>
    <col min="6670" max="6673" width="9.109375" style="629" customWidth="1"/>
    <col min="6674" max="6912" width="8.88671875" style="629"/>
    <col min="6913" max="6913" width="46.109375" style="629" customWidth="1"/>
    <col min="6914" max="6914" width="30.6640625" style="629" customWidth="1"/>
    <col min="6915" max="6915" width="20.88671875" style="629" customWidth="1"/>
    <col min="6916" max="6917" width="20.33203125" style="629" customWidth="1"/>
    <col min="6918" max="6918" width="14.6640625" style="629" customWidth="1"/>
    <col min="6919" max="6919" width="14" style="629" customWidth="1"/>
    <col min="6920" max="6920" width="32.88671875" style="629" customWidth="1"/>
    <col min="6921" max="6921" width="11" style="629" customWidth="1"/>
    <col min="6922" max="6922" width="11.109375" style="629" customWidth="1"/>
    <col min="6923" max="6924" width="13.33203125" style="629" customWidth="1"/>
    <col min="6925" max="6925" width="13.88671875" style="629" customWidth="1"/>
    <col min="6926" max="6929" width="9.109375" style="629" customWidth="1"/>
    <col min="6930" max="7168" width="8.88671875" style="629"/>
    <col min="7169" max="7169" width="46.109375" style="629" customWidth="1"/>
    <col min="7170" max="7170" width="30.6640625" style="629" customWidth="1"/>
    <col min="7171" max="7171" width="20.88671875" style="629" customWidth="1"/>
    <col min="7172" max="7173" width="20.33203125" style="629" customWidth="1"/>
    <col min="7174" max="7174" width="14.6640625" style="629" customWidth="1"/>
    <col min="7175" max="7175" width="14" style="629" customWidth="1"/>
    <col min="7176" max="7176" width="32.88671875" style="629" customWidth="1"/>
    <col min="7177" max="7177" width="11" style="629" customWidth="1"/>
    <col min="7178" max="7178" width="11.109375" style="629" customWidth="1"/>
    <col min="7179" max="7180" width="13.33203125" style="629" customWidth="1"/>
    <col min="7181" max="7181" width="13.88671875" style="629" customWidth="1"/>
    <col min="7182" max="7185" width="9.109375" style="629" customWidth="1"/>
    <col min="7186" max="7424" width="8.88671875" style="629"/>
    <col min="7425" max="7425" width="46.109375" style="629" customWidth="1"/>
    <col min="7426" max="7426" width="30.6640625" style="629" customWidth="1"/>
    <col min="7427" max="7427" width="20.88671875" style="629" customWidth="1"/>
    <col min="7428" max="7429" width="20.33203125" style="629" customWidth="1"/>
    <col min="7430" max="7430" width="14.6640625" style="629" customWidth="1"/>
    <col min="7431" max="7431" width="14" style="629" customWidth="1"/>
    <col min="7432" max="7432" width="32.88671875" style="629" customWidth="1"/>
    <col min="7433" max="7433" width="11" style="629" customWidth="1"/>
    <col min="7434" max="7434" width="11.109375" style="629" customWidth="1"/>
    <col min="7435" max="7436" width="13.33203125" style="629" customWidth="1"/>
    <col min="7437" max="7437" width="13.88671875" style="629" customWidth="1"/>
    <col min="7438" max="7441" width="9.109375" style="629" customWidth="1"/>
    <col min="7442" max="7680" width="8.88671875" style="629"/>
    <col min="7681" max="7681" width="46.109375" style="629" customWidth="1"/>
    <col min="7682" max="7682" width="30.6640625" style="629" customWidth="1"/>
    <col min="7683" max="7683" width="20.88671875" style="629" customWidth="1"/>
    <col min="7684" max="7685" width="20.33203125" style="629" customWidth="1"/>
    <col min="7686" max="7686" width="14.6640625" style="629" customWidth="1"/>
    <col min="7687" max="7687" width="14" style="629" customWidth="1"/>
    <col min="7688" max="7688" width="32.88671875" style="629" customWidth="1"/>
    <col min="7689" max="7689" width="11" style="629" customWidth="1"/>
    <col min="7690" max="7690" width="11.109375" style="629" customWidth="1"/>
    <col min="7691" max="7692" width="13.33203125" style="629" customWidth="1"/>
    <col min="7693" max="7693" width="13.88671875" style="629" customWidth="1"/>
    <col min="7694" max="7697" width="9.109375" style="629" customWidth="1"/>
    <col min="7698" max="7936" width="8.88671875" style="629"/>
    <col min="7937" max="7937" width="46.109375" style="629" customWidth="1"/>
    <col min="7938" max="7938" width="30.6640625" style="629" customWidth="1"/>
    <col min="7939" max="7939" width="20.88671875" style="629" customWidth="1"/>
    <col min="7940" max="7941" width="20.33203125" style="629" customWidth="1"/>
    <col min="7942" max="7942" width="14.6640625" style="629" customWidth="1"/>
    <col min="7943" max="7943" width="14" style="629" customWidth="1"/>
    <col min="7944" max="7944" width="32.88671875" style="629" customWidth="1"/>
    <col min="7945" max="7945" width="11" style="629" customWidth="1"/>
    <col min="7946" max="7946" width="11.109375" style="629" customWidth="1"/>
    <col min="7947" max="7948" width="13.33203125" style="629" customWidth="1"/>
    <col min="7949" max="7949" width="13.88671875" style="629" customWidth="1"/>
    <col min="7950" max="7953" width="9.109375" style="629" customWidth="1"/>
    <col min="7954" max="8192" width="8.88671875" style="629"/>
    <col min="8193" max="8193" width="46.109375" style="629" customWidth="1"/>
    <col min="8194" max="8194" width="30.6640625" style="629" customWidth="1"/>
    <col min="8195" max="8195" width="20.88671875" style="629" customWidth="1"/>
    <col min="8196" max="8197" width="20.33203125" style="629" customWidth="1"/>
    <col min="8198" max="8198" width="14.6640625" style="629" customWidth="1"/>
    <col min="8199" max="8199" width="14" style="629" customWidth="1"/>
    <col min="8200" max="8200" width="32.88671875" style="629" customWidth="1"/>
    <col min="8201" max="8201" width="11" style="629" customWidth="1"/>
    <col min="8202" max="8202" width="11.109375" style="629" customWidth="1"/>
    <col min="8203" max="8204" width="13.33203125" style="629" customWidth="1"/>
    <col min="8205" max="8205" width="13.88671875" style="629" customWidth="1"/>
    <col min="8206" max="8209" width="9.109375" style="629" customWidth="1"/>
    <col min="8210" max="8448" width="8.88671875" style="629"/>
    <col min="8449" max="8449" width="46.109375" style="629" customWidth="1"/>
    <col min="8450" max="8450" width="30.6640625" style="629" customWidth="1"/>
    <col min="8451" max="8451" width="20.88671875" style="629" customWidth="1"/>
    <col min="8452" max="8453" width="20.33203125" style="629" customWidth="1"/>
    <col min="8454" max="8454" width="14.6640625" style="629" customWidth="1"/>
    <col min="8455" max="8455" width="14" style="629" customWidth="1"/>
    <col min="8456" max="8456" width="32.88671875" style="629" customWidth="1"/>
    <col min="8457" max="8457" width="11" style="629" customWidth="1"/>
    <col min="8458" max="8458" width="11.109375" style="629" customWidth="1"/>
    <col min="8459" max="8460" width="13.33203125" style="629" customWidth="1"/>
    <col min="8461" max="8461" width="13.88671875" style="629" customWidth="1"/>
    <col min="8462" max="8465" width="9.109375" style="629" customWidth="1"/>
    <col min="8466" max="8704" width="8.88671875" style="629"/>
    <col min="8705" max="8705" width="46.109375" style="629" customWidth="1"/>
    <col min="8706" max="8706" width="30.6640625" style="629" customWidth="1"/>
    <col min="8707" max="8707" width="20.88671875" style="629" customWidth="1"/>
    <col min="8708" max="8709" width="20.33203125" style="629" customWidth="1"/>
    <col min="8710" max="8710" width="14.6640625" style="629" customWidth="1"/>
    <col min="8711" max="8711" width="14" style="629" customWidth="1"/>
    <col min="8712" max="8712" width="32.88671875" style="629" customWidth="1"/>
    <col min="8713" max="8713" width="11" style="629" customWidth="1"/>
    <col min="8714" max="8714" width="11.109375" style="629" customWidth="1"/>
    <col min="8715" max="8716" width="13.33203125" style="629" customWidth="1"/>
    <col min="8717" max="8717" width="13.88671875" style="629" customWidth="1"/>
    <col min="8718" max="8721" width="9.109375" style="629" customWidth="1"/>
    <col min="8722" max="8960" width="8.88671875" style="629"/>
    <col min="8961" max="8961" width="46.109375" style="629" customWidth="1"/>
    <col min="8962" max="8962" width="30.6640625" style="629" customWidth="1"/>
    <col min="8963" max="8963" width="20.88671875" style="629" customWidth="1"/>
    <col min="8964" max="8965" width="20.33203125" style="629" customWidth="1"/>
    <col min="8966" max="8966" width="14.6640625" style="629" customWidth="1"/>
    <col min="8967" max="8967" width="14" style="629" customWidth="1"/>
    <col min="8968" max="8968" width="32.88671875" style="629" customWidth="1"/>
    <col min="8969" max="8969" width="11" style="629" customWidth="1"/>
    <col min="8970" max="8970" width="11.109375" style="629" customWidth="1"/>
    <col min="8971" max="8972" width="13.33203125" style="629" customWidth="1"/>
    <col min="8973" max="8973" width="13.88671875" style="629" customWidth="1"/>
    <col min="8974" max="8977" width="9.109375" style="629" customWidth="1"/>
    <col min="8978" max="9216" width="8.88671875" style="629"/>
    <col min="9217" max="9217" width="46.109375" style="629" customWidth="1"/>
    <col min="9218" max="9218" width="30.6640625" style="629" customWidth="1"/>
    <col min="9219" max="9219" width="20.88671875" style="629" customWidth="1"/>
    <col min="9220" max="9221" width="20.33203125" style="629" customWidth="1"/>
    <col min="9222" max="9222" width="14.6640625" style="629" customWidth="1"/>
    <col min="9223" max="9223" width="14" style="629" customWidth="1"/>
    <col min="9224" max="9224" width="32.88671875" style="629" customWidth="1"/>
    <col min="9225" max="9225" width="11" style="629" customWidth="1"/>
    <col min="9226" max="9226" width="11.109375" style="629" customWidth="1"/>
    <col min="9227" max="9228" width="13.33203125" style="629" customWidth="1"/>
    <col min="9229" max="9229" width="13.88671875" style="629" customWidth="1"/>
    <col min="9230" max="9233" width="9.109375" style="629" customWidth="1"/>
    <col min="9234" max="9472" width="8.88671875" style="629"/>
    <col min="9473" max="9473" width="46.109375" style="629" customWidth="1"/>
    <col min="9474" max="9474" width="30.6640625" style="629" customWidth="1"/>
    <col min="9475" max="9475" width="20.88671875" style="629" customWidth="1"/>
    <col min="9476" max="9477" width="20.33203125" style="629" customWidth="1"/>
    <col min="9478" max="9478" width="14.6640625" style="629" customWidth="1"/>
    <col min="9479" max="9479" width="14" style="629" customWidth="1"/>
    <col min="9480" max="9480" width="32.88671875" style="629" customWidth="1"/>
    <col min="9481" max="9481" width="11" style="629" customWidth="1"/>
    <col min="9482" max="9482" width="11.109375" style="629" customWidth="1"/>
    <col min="9483" max="9484" width="13.33203125" style="629" customWidth="1"/>
    <col min="9485" max="9485" width="13.88671875" style="629" customWidth="1"/>
    <col min="9486" max="9489" width="9.109375" style="629" customWidth="1"/>
    <col min="9490" max="9728" width="8.88671875" style="629"/>
    <col min="9729" max="9729" width="46.109375" style="629" customWidth="1"/>
    <col min="9730" max="9730" width="30.6640625" style="629" customWidth="1"/>
    <col min="9731" max="9731" width="20.88671875" style="629" customWidth="1"/>
    <col min="9732" max="9733" width="20.33203125" style="629" customWidth="1"/>
    <col min="9734" max="9734" width="14.6640625" style="629" customWidth="1"/>
    <col min="9735" max="9735" width="14" style="629" customWidth="1"/>
    <col min="9736" max="9736" width="32.88671875" style="629" customWidth="1"/>
    <col min="9737" max="9737" width="11" style="629" customWidth="1"/>
    <col min="9738" max="9738" width="11.109375" style="629" customWidth="1"/>
    <col min="9739" max="9740" width="13.33203125" style="629" customWidth="1"/>
    <col min="9741" max="9741" width="13.88671875" style="629" customWidth="1"/>
    <col min="9742" max="9745" width="9.109375" style="629" customWidth="1"/>
    <col min="9746" max="9984" width="8.88671875" style="629"/>
    <col min="9985" max="9985" width="46.109375" style="629" customWidth="1"/>
    <col min="9986" max="9986" width="30.6640625" style="629" customWidth="1"/>
    <col min="9987" max="9987" width="20.88671875" style="629" customWidth="1"/>
    <col min="9988" max="9989" width="20.33203125" style="629" customWidth="1"/>
    <col min="9990" max="9990" width="14.6640625" style="629" customWidth="1"/>
    <col min="9991" max="9991" width="14" style="629" customWidth="1"/>
    <col min="9992" max="9992" width="32.88671875" style="629" customWidth="1"/>
    <col min="9993" max="9993" width="11" style="629" customWidth="1"/>
    <col min="9994" max="9994" width="11.109375" style="629" customWidth="1"/>
    <col min="9995" max="9996" width="13.33203125" style="629" customWidth="1"/>
    <col min="9997" max="9997" width="13.88671875" style="629" customWidth="1"/>
    <col min="9998" max="10001" width="9.109375" style="629" customWidth="1"/>
    <col min="10002" max="10240" width="8.88671875" style="629"/>
    <col min="10241" max="10241" width="46.109375" style="629" customWidth="1"/>
    <col min="10242" max="10242" width="30.6640625" style="629" customWidth="1"/>
    <col min="10243" max="10243" width="20.88671875" style="629" customWidth="1"/>
    <col min="10244" max="10245" width="20.33203125" style="629" customWidth="1"/>
    <col min="10246" max="10246" width="14.6640625" style="629" customWidth="1"/>
    <col min="10247" max="10247" width="14" style="629" customWidth="1"/>
    <col min="10248" max="10248" width="32.88671875" style="629" customWidth="1"/>
    <col min="10249" max="10249" width="11" style="629" customWidth="1"/>
    <col min="10250" max="10250" width="11.109375" style="629" customWidth="1"/>
    <col min="10251" max="10252" width="13.33203125" style="629" customWidth="1"/>
    <col min="10253" max="10253" width="13.88671875" style="629" customWidth="1"/>
    <col min="10254" max="10257" width="9.109375" style="629" customWidth="1"/>
    <col min="10258" max="10496" width="8.88671875" style="629"/>
    <col min="10497" max="10497" width="46.109375" style="629" customWidth="1"/>
    <col min="10498" max="10498" width="30.6640625" style="629" customWidth="1"/>
    <col min="10499" max="10499" width="20.88671875" style="629" customWidth="1"/>
    <col min="10500" max="10501" width="20.33203125" style="629" customWidth="1"/>
    <col min="10502" max="10502" width="14.6640625" style="629" customWidth="1"/>
    <col min="10503" max="10503" width="14" style="629" customWidth="1"/>
    <col min="10504" max="10504" width="32.88671875" style="629" customWidth="1"/>
    <col min="10505" max="10505" width="11" style="629" customWidth="1"/>
    <col min="10506" max="10506" width="11.109375" style="629" customWidth="1"/>
    <col min="10507" max="10508" width="13.33203125" style="629" customWidth="1"/>
    <col min="10509" max="10509" width="13.88671875" style="629" customWidth="1"/>
    <col min="10510" max="10513" width="9.109375" style="629" customWidth="1"/>
    <col min="10514" max="10752" width="8.88671875" style="629"/>
    <col min="10753" max="10753" width="46.109375" style="629" customWidth="1"/>
    <col min="10754" max="10754" width="30.6640625" style="629" customWidth="1"/>
    <col min="10755" max="10755" width="20.88671875" style="629" customWidth="1"/>
    <col min="10756" max="10757" width="20.33203125" style="629" customWidth="1"/>
    <col min="10758" max="10758" width="14.6640625" style="629" customWidth="1"/>
    <col min="10759" max="10759" width="14" style="629" customWidth="1"/>
    <col min="10760" max="10760" width="32.88671875" style="629" customWidth="1"/>
    <col min="10761" max="10761" width="11" style="629" customWidth="1"/>
    <col min="10762" max="10762" width="11.109375" style="629" customWidth="1"/>
    <col min="10763" max="10764" width="13.33203125" style="629" customWidth="1"/>
    <col min="10765" max="10765" width="13.88671875" style="629" customWidth="1"/>
    <col min="10766" max="10769" width="9.109375" style="629" customWidth="1"/>
    <col min="10770" max="11008" width="8.88671875" style="629"/>
    <col min="11009" max="11009" width="46.109375" style="629" customWidth="1"/>
    <col min="11010" max="11010" width="30.6640625" style="629" customWidth="1"/>
    <col min="11011" max="11011" width="20.88671875" style="629" customWidth="1"/>
    <col min="11012" max="11013" width="20.33203125" style="629" customWidth="1"/>
    <col min="11014" max="11014" width="14.6640625" style="629" customWidth="1"/>
    <col min="11015" max="11015" width="14" style="629" customWidth="1"/>
    <col min="11016" max="11016" width="32.88671875" style="629" customWidth="1"/>
    <col min="11017" max="11017" width="11" style="629" customWidth="1"/>
    <col min="11018" max="11018" width="11.109375" style="629" customWidth="1"/>
    <col min="11019" max="11020" width="13.33203125" style="629" customWidth="1"/>
    <col min="11021" max="11021" width="13.88671875" style="629" customWidth="1"/>
    <col min="11022" max="11025" width="9.109375" style="629" customWidth="1"/>
    <col min="11026" max="11264" width="8.88671875" style="629"/>
    <col min="11265" max="11265" width="46.109375" style="629" customWidth="1"/>
    <col min="11266" max="11266" width="30.6640625" style="629" customWidth="1"/>
    <col min="11267" max="11267" width="20.88671875" style="629" customWidth="1"/>
    <col min="11268" max="11269" width="20.33203125" style="629" customWidth="1"/>
    <col min="11270" max="11270" width="14.6640625" style="629" customWidth="1"/>
    <col min="11271" max="11271" width="14" style="629" customWidth="1"/>
    <col min="11272" max="11272" width="32.88671875" style="629" customWidth="1"/>
    <col min="11273" max="11273" width="11" style="629" customWidth="1"/>
    <col min="11274" max="11274" width="11.109375" style="629" customWidth="1"/>
    <col min="11275" max="11276" width="13.33203125" style="629" customWidth="1"/>
    <col min="11277" max="11277" width="13.88671875" style="629" customWidth="1"/>
    <col min="11278" max="11281" width="9.109375" style="629" customWidth="1"/>
    <col min="11282" max="11520" width="8.88671875" style="629"/>
    <col min="11521" max="11521" width="46.109375" style="629" customWidth="1"/>
    <col min="11522" max="11522" width="30.6640625" style="629" customWidth="1"/>
    <col min="11523" max="11523" width="20.88671875" style="629" customWidth="1"/>
    <col min="11524" max="11525" width="20.33203125" style="629" customWidth="1"/>
    <col min="11526" max="11526" width="14.6640625" style="629" customWidth="1"/>
    <col min="11527" max="11527" width="14" style="629" customWidth="1"/>
    <col min="11528" max="11528" width="32.88671875" style="629" customWidth="1"/>
    <col min="11529" max="11529" width="11" style="629" customWidth="1"/>
    <col min="11530" max="11530" width="11.109375" style="629" customWidth="1"/>
    <col min="11531" max="11532" width="13.33203125" style="629" customWidth="1"/>
    <col min="11533" max="11533" width="13.88671875" style="629" customWidth="1"/>
    <col min="11534" max="11537" width="9.109375" style="629" customWidth="1"/>
    <col min="11538" max="11776" width="8.88671875" style="629"/>
    <col min="11777" max="11777" width="46.109375" style="629" customWidth="1"/>
    <col min="11778" max="11778" width="30.6640625" style="629" customWidth="1"/>
    <col min="11779" max="11779" width="20.88671875" style="629" customWidth="1"/>
    <col min="11780" max="11781" width="20.33203125" style="629" customWidth="1"/>
    <col min="11782" max="11782" width="14.6640625" style="629" customWidth="1"/>
    <col min="11783" max="11783" width="14" style="629" customWidth="1"/>
    <col min="11784" max="11784" width="32.88671875" style="629" customWidth="1"/>
    <col min="11785" max="11785" width="11" style="629" customWidth="1"/>
    <col min="11786" max="11786" width="11.109375" style="629" customWidth="1"/>
    <col min="11787" max="11788" width="13.33203125" style="629" customWidth="1"/>
    <col min="11789" max="11789" width="13.88671875" style="629" customWidth="1"/>
    <col min="11790" max="11793" width="9.109375" style="629" customWidth="1"/>
    <col min="11794" max="12032" width="8.88671875" style="629"/>
    <col min="12033" max="12033" width="46.109375" style="629" customWidth="1"/>
    <col min="12034" max="12034" width="30.6640625" style="629" customWidth="1"/>
    <col min="12035" max="12035" width="20.88671875" style="629" customWidth="1"/>
    <col min="12036" max="12037" width="20.33203125" style="629" customWidth="1"/>
    <col min="12038" max="12038" width="14.6640625" style="629" customWidth="1"/>
    <col min="12039" max="12039" width="14" style="629" customWidth="1"/>
    <col min="12040" max="12040" width="32.88671875" style="629" customWidth="1"/>
    <col min="12041" max="12041" width="11" style="629" customWidth="1"/>
    <col min="12042" max="12042" width="11.109375" style="629" customWidth="1"/>
    <col min="12043" max="12044" width="13.33203125" style="629" customWidth="1"/>
    <col min="12045" max="12045" width="13.88671875" style="629" customWidth="1"/>
    <col min="12046" max="12049" width="9.109375" style="629" customWidth="1"/>
    <col min="12050" max="12288" width="8.88671875" style="629"/>
    <col min="12289" max="12289" width="46.109375" style="629" customWidth="1"/>
    <col min="12290" max="12290" width="30.6640625" style="629" customWidth="1"/>
    <col min="12291" max="12291" width="20.88671875" style="629" customWidth="1"/>
    <col min="12292" max="12293" width="20.33203125" style="629" customWidth="1"/>
    <col min="12294" max="12294" width="14.6640625" style="629" customWidth="1"/>
    <col min="12295" max="12295" width="14" style="629" customWidth="1"/>
    <col min="12296" max="12296" width="32.88671875" style="629" customWidth="1"/>
    <col min="12297" max="12297" width="11" style="629" customWidth="1"/>
    <col min="12298" max="12298" width="11.109375" style="629" customWidth="1"/>
    <col min="12299" max="12300" width="13.33203125" style="629" customWidth="1"/>
    <col min="12301" max="12301" width="13.88671875" style="629" customWidth="1"/>
    <col min="12302" max="12305" width="9.109375" style="629" customWidth="1"/>
    <col min="12306" max="12544" width="8.88671875" style="629"/>
    <col min="12545" max="12545" width="46.109375" style="629" customWidth="1"/>
    <col min="12546" max="12546" width="30.6640625" style="629" customWidth="1"/>
    <col min="12547" max="12547" width="20.88671875" style="629" customWidth="1"/>
    <col min="12548" max="12549" width="20.33203125" style="629" customWidth="1"/>
    <col min="12550" max="12550" width="14.6640625" style="629" customWidth="1"/>
    <col min="12551" max="12551" width="14" style="629" customWidth="1"/>
    <col min="12552" max="12552" width="32.88671875" style="629" customWidth="1"/>
    <col min="12553" max="12553" width="11" style="629" customWidth="1"/>
    <col min="12554" max="12554" width="11.109375" style="629" customWidth="1"/>
    <col min="12555" max="12556" width="13.33203125" style="629" customWidth="1"/>
    <col min="12557" max="12557" width="13.88671875" style="629" customWidth="1"/>
    <col min="12558" max="12561" width="9.109375" style="629" customWidth="1"/>
    <col min="12562" max="12800" width="8.88671875" style="629"/>
    <col min="12801" max="12801" width="46.109375" style="629" customWidth="1"/>
    <col min="12802" max="12802" width="30.6640625" style="629" customWidth="1"/>
    <col min="12803" max="12803" width="20.88671875" style="629" customWidth="1"/>
    <col min="12804" max="12805" width="20.33203125" style="629" customWidth="1"/>
    <col min="12806" max="12806" width="14.6640625" style="629" customWidth="1"/>
    <col min="12807" max="12807" width="14" style="629" customWidth="1"/>
    <col min="12808" max="12808" width="32.88671875" style="629" customWidth="1"/>
    <col min="12809" max="12809" width="11" style="629" customWidth="1"/>
    <col min="12810" max="12810" width="11.109375" style="629" customWidth="1"/>
    <col min="12811" max="12812" width="13.33203125" style="629" customWidth="1"/>
    <col min="12813" max="12813" width="13.88671875" style="629" customWidth="1"/>
    <col min="12814" max="12817" width="9.109375" style="629" customWidth="1"/>
    <col min="12818" max="13056" width="8.88671875" style="629"/>
    <col min="13057" max="13057" width="46.109375" style="629" customWidth="1"/>
    <col min="13058" max="13058" width="30.6640625" style="629" customWidth="1"/>
    <col min="13059" max="13059" width="20.88671875" style="629" customWidth="1"/>
    <col min="13060" max="13061" width="20.33203125" style="629" customWidth="1"/>
    <col min="13062" max="13062" width="14.6640625" style="629" customWidth="1"/>
    <col min="13063" max="13063" width="14" style="629" customWidth="1"/>
    <col min="13064" max="13064" width="32.88671875" style="629" customWidth="1"/>
    <col min="13065" max="13065" width="11" style="629" customWidth="1"/>
    <col min="13066" max="13066" width="11.109375" style="629" customWidth="1"/>
    <col min="13067" max="13068" width="13.33203125" style="629" customWidth="1"/>
    <col min="13069" max="13069" width="13.88671875" style="629" customWidth="1"/>
    <col min="13070" max="13073" width="9.109375" style="629" customWidth="1"/>
    <col min="13074" max="13312" width="8.88671875" style="629"/>
    <col min="13313" max="13313" width="46.109375" style="629" customWidth="1"/>
    <col min="13314" max="13314" width="30.6640625" style="629" customWidth="1"/>
    <col min="13315" max="13315" width="20.88671875" style="629" customWidth="1"/>
    <col min="13316" max="13317" width="20.33203125" style="629" customWidth="1"/>
    <col min="13318" max="13318" width="14.6640625" style="629" customWidth="1"/>
    <col min="13319" max="13319" width="14" style="629" customWidth="1"/>
    <col min="13320" max="13320" width="32.88671875" style="629" customWidth="1"/>
    <col min="13321" max="13321" width="11" style="629" customWidth="1"/>
    <col min="13322" max="13322" width="11.109375" style="629" customWidth="1"/>
    <col min="13323" max="13324" width="13.33203125" style="629" customWidth="1"/>
    <col min="13325" max="13325" width="13.88671875" style="629" customWidth="1"/>
    <col min="13326" max="13329" width="9.109375" style="629" customWidth="1"/>
    <col min="13330" max="13568" width="8.88671875" style="629"/>
    <col min="13569" max="13569" width="46.109375" style="629" customWidth="1"/>
    <col min="13570" max="13570" width="30.6640625" style="629" customWidth="1"/>
    <col min="13571" max="13571" width="20.88671875" style="629" customWidth="1"/>
    <col min="13572" max="13573" width="20.33203125" style="629" customWidth="1"/>
    <col min="13574" max="13574" width="14.6640625" style="629" customWidth="1"/>
    <col min="13575" max="13575" width="14" style="629" customWidth="1"/>
    <col min="13576" max="13576" width="32.88671875" style="629" customWidth="1"/>
    <col min="13577" max="13577" width="11" style="629" customWidth="1"/>
    <col min="13578" max="13578" width="11.109375" style="629" customWidth="1"/>
    <col min="13579" max="13580" width="13.33203125" style="629" customWidth="1"/>
    <col min="13581" max="13581" width="13.88671875" style="629" customWidth="1"/>
    <col min="13582" max="13585" width="9.109375" style="629" customWidth="1"/>
    <col min="13586" max="13824" width="8.88671875" style="629"/>
    <col min="13825" max="13825" width="46.109375" style="629" customWidth="1"/>
    <col min="13826" max="13826" width="30.6640625" style="629" customWidth="1"/>
    <col min="13827" max="13827" width="20.88671875" style="629" customWidth="1"/>
    <col min="13828" max="13829" width="20.33203125" style="629" customWidth="1"/>
    <col min="13830" max="13830" width="14.6640625" style="629" customWidth="1"/>
    <col min="13831" max="13831" width="14" style="629" customWidth="1"/>
    <col min="13832" max="13832" width="32.88671875" style="629" customWidth="1"/>
    <col min="13833" max="13833" width="11" style="629" customWidth="1"/>
    <col min="13834" max="13834" width="11.109375" style="629" customWidth="1"/>
    <col min="13835" max="13836" width="13.33203125" style="629" customWidth="1"/>
    <col min="13837" max="13837" width="13.88671875" style="629" customWidth="1"/>
    <col min="13838" max="13841" width="9.109375" style="629" customWidth="1"/>
    <col min="13842" max="14080" width="8.88671875" style="629"/>
    <col min="14081" max="14081" width="46.109375" style="629" customWidth="1"/>
    <col min="14082" max="14082" width="30.6640625" style="629" customWidth="1"/>
    <col min="14083" max="14083" width="20.88671875" style="629" customWidth="1"/>
    <col min="14084" max="14085" width="20.33203125" style="629" customWidth="1"/>
    <col min="14086" max="14086" width="14.6640625" style="629" customWidth="1"/>
    <col min="14087" max="14087" width="14" style="629" customWidth="1"/>
    <col min="14088" max="14088" width="32.88671875" style="629" customWidth="1"/>
    <col min="14089" max="14089" width="11" style="629" customWidth="1"/>
    <col min="14090" max="14090" width="11.109375" style="629" customWidth="1"/>
    <col min="14091" max="14092" width="13.33203125" style="629" customWidth="1"/>
    <col min="14093" max="14093" width="13.88671875" style="629" customWidth="1"/>
    <col min="14094" max="14097" width="9.109375" style="629" customWidth="1"/>
    <col min="14098" max="14336" width="8.88671875" style="629"/>
    <col min="14337" max="14337" width="46.109375" style="629" customWidth="1"/>
    <col min="14338" max="14338" width="30.6640625" style="629" customWidth="1"/>
    <col min="14339" max="14339" width="20.88671875" style="629" customWidth="1"/>
    <col min="14340" max="14341" width="20.33203125" style="629" customWidth="1"/>
    <col min="14342" max="14342" width="14.6640625" style="629" customWidth="1"/>
    <col min="14343" max="14343" width="14" style="629" customWidth="1"/>
    <col min="14344" max="14344" width="32.88671875" style="629" customWidth="1"/>
    <col min="14345" max="14345" width="11" style="629" customWidth="1"/>
    <col min="14346" max="14346" width="11.109375" style="629" customWidth="1"/>
    <col min="14347" max="14348" width="13.33203125" style="629" customWidth="1"/>
    <col min="14349" max="14349" width="13.88671875" style="629" customWidth="1"/>
    <col min="14350" max="14353" width="9.109375" style="629" customWidth="1"/>
    <col min="14354" max="14592" width="8.88671875" style="629"/>
    <col min="14593" max="14593" width="46.109375" style="629" customWidth="1"/>
    <col min="14594" max="14594" width="30.6640625" style="629" customWidth="1"/>
    <col min="14595" max="14595" width="20.88671875" style="629" customWidth="1"/>
    <col min="14596" max="14597" width="20.33203125" style="629" customWidth="1"/>
    <col min="14598" max="14598" width="14.6640625" style="629" customWidth="1"/>
    <col min="14599" max="14599" width="14" style="629" customWidth="1"/>
    <col min="14600" max="14600" width="32.88671875" style="629" customWidth="1"/>
    <col min="14601" max="14601" width="11" style="629" customWidth="1"/>
    <col min="14602" max="14602" width="11.109375" style="629" customWidth="1"/>
    <col min="14603" max="14604" width="13.33203125" style="629" customWidth="1"/>
    <col min="14605" max="14605" width="13.88671875" style="629" customWidth="1"/>
    <col min="14606" max="14609" width="9.109375" style="629" customWidth="1"/>
    <col min="14610" max="14848" width="8.88671875" style="629"/>
    <col min="14849" max="14849" width="46.109375" style="629" customWidth="1"/>
    <col min="14850" max="14850" width="30.6640625" style="629" customWidth="1"/>
    <col min="14851" max="14851" width="20.88671875" style="629" customWidth="1"/>
    <col min="14852" max="14853" width="20.33203125" style="629" customWidth="1"/>
    <col min="14854" max="14854" width="14.6640625" style="629" customWidth="1"/>
    <col min="14855" max="14855" width="14" style="629" customWidth="1"/>
    <col min="14856" max="14856" width="32.88671875" style="629" customWidth="1"/>
    <col min="14857" max="14857" width="11" style="629" customWidth="1"/>
    <col min="14858" max="14858" width="11.109375" style="629" customWidth="1"/>
    <col min="14859" max="14860" width="13.33203125" style="629" customWidth="1"/>
    <col min="14861" max="14861" width="13.88671875" style="629" customWidth="1"/>
    <col min="14862" max="14865" width="9.109375" style="629" customWidth="1"/>
    <col min="14866" max="15104" width="8.88671875" style="629"/>
    <col min="15105" max="15105" width="46.109375" style="629" customWidth="1"/>
    <col min="15106" max="15106" width="30.6640625" style="629" customWidth="1"/>
    <col min="15107" max="15107" width="20.88671875" style="629" customWidth="1"/>
    <col min="15108" max="15109" width="20.33203125" style="629" customWidth="1"/>
    <col min="15110" max="15110" width="14.6640625" style="629" customWidth="1"/>
    <col min="15111" max="15111" width="14" style="629" customWidth="1"/>
    <col min="15112" max="15112" width="32.88671875" style="629" customWidth="1"/>
    <col min="15113" max="15113" width="11" style="629" customWidth="1"/>
    <col min="15114" max="15114" width="11.109375" style="629" customWidth="1"/>
    <col min="15115" max="15116" width="13.33203125" style="629" customWidth="1"/>
    <col min="15117" max="15117" width="13.88671875" style="629" customWidth="1"/>
    <col min="15118" max="15121" width="9.109375" style="629" customWidth="1"/>
    <col min="15122" max="15360" width="8.88671875" style="629"/>
    <col min="15361" max="15361" width="46.109375" style="629" customWidth="1"/>
    <col min="15362" max="15362" width="30.6640625" style="629" customWidth="1"/>
    <col min="15363" max="15363" width="20.88671875" style="629" customWidth="1"/>
    <col min="15364" max="15365" width="20.33203125" style="629" customWidth="1"/>
    <col min="15366" max="15366" width="14.6640625" style="629" customWidth="1"/>
    <col min="15367" max="15367" width="14" style="629" customWidth="1"/>
    <col min="15368" max="15368" width="32.88671875" style="629" customWidth="1"/>
    <col min="15369" max="15369" width="11" style="629" customWidth="1"/>
    <col min="15370" max="15370" width="11.109375" style="629" customWidth="1"/>
    <col min="15371" max="15372" width="13.33203125" style="629" customWidth="1"/>
    <col min="15373" max="15373" width="13.88671875" style="629" customWidth="1"/>
    <col min="15374" max="15377" width="9.109375" style="629" customWidth="1"/>
    <col min="15378" max="15616" width="8.88671875" style="629"/>
    <col min="15617" max="15617" width="46.109375" style="629" customWidth="1"/>
    <col min="15618" max="15618" width="30.6640625" style="629" customWidth="1"/>
    <col min="15619" max="15619" width="20.88671875" style="629" customWidth="1"/>
    <col min="15620" max="15621" width="20.33203125" style="629" customWidth="1"/>
    <col min="15622" max="15622" width="14.6640625" style="629" customWidth="1"/>
    <col min="15623" max="15623" width="14" style="629" customWidth="1"/>
    <col min="15624" max="15624" width="32.88671875" style="629" customWidth="1"/>
    <col min="15625" max="15625" width="11" style="629" customWidth="1"/>
    <col min="15626" max="15626" width="11.109375" style="629" customWidth="1"/>
    <col min="15627" max="15628" width="13.33203125" style="629" customWidth="1"/>
    <col min="15629" max="15629" width="13.88671875" style="629" customWidth="1"/>
    <col min="15630" max="15633" width="9.109375" style="629" customWidth="1"/>
    <col min="15634" max="15872" width="8.88671875" style="629"/>
    <col min="15873" max="15873" width="46.109375" style="629" customWidth="1"/>
    <col min="15874" max="15874" width="30.6640625" style="629" customWidth="1"/>
    <col min="15875" max="15875" width="20.88671875" style="629" customWidth="1"/>
    <col min="15876" max="15877" width="20.33203125" style="629" customWidth="1"/>
    <col min="15878" max="15878" width="14.6640625" style="629" customWidth="1"/>
    <col min="15879" max="15879" width="14" style="629" customWidth="1"/>
    <col min="15880" max="15880" width="32.88671875" style="629" customWidth="1"/>
    <col min="15881" max="15881" width="11" style="629" customWidth="1"/>
    <col min="15882" max="15882" width="11.109375" style="629" customWidth="1"/>
    <col min="15883" max="15884" width="13.33203125" style="629" customWidth="1"/>
    <col min="15885" max="15885" width="13.88671875" style="629" customWidth="1"/>
    <col min="15886" max="15889" width="9.109375" style="629" customWidth="1"/>
    <col min="15890" max="16128" width="8.88671875" style="629"/>
    <col min="16129" max="16129" width="46.109375" style="629" customWidth="1"/>
    <col min="16130" max="16130" width="30.6640625" style="629" customWidth="1"/>
    <col min="16131" max="16131" width="20.88671875" style="629" customWidth="1"/>
    <col min="16132" max="16133" width="20.33203125" style="629" customWidth="1"/>
    <col min="16134" max="16134" width="14.6640625" style="629" customWidth="1"/>
    <col min="16135" max="16135" width="14" style="629" customWidth="1"/>
    <col min="16136" max="16136" width="32.88671875" style="629" customWidth="1"/>
    <col min="16137" max="16137" width="11" style="629" customWidth="1"/>
    <col min="16138" max="16138" width="11.109375" style="629" customWidth="1"/>
    <col min="16139" max="16140" width="13.33203125" style="629" customWidth="1"/>
    <col min="16141" max="16141" width="13.88671875" style="629" customWidth="1"/>
    <col min="16142" max="16145" width="9.109375" style="629" customWidth="1"/>
    <col min="16146" max="16384" width="8.88671875" style="629"/>
  </cols>
  <sheetData>
    <row r="1" spans="1:12" s="619" customFormat="1" x14ac:dyDescent="0.3">
      <c r="A1" s="616"/>
      <c r="B1" s="616"/>
      <c r="C1" s="617"/>
      <c r="D1" s="618"/>
      <c r="E1" s="618"/>
      <c r="F1" s="909" t="s">
        <v>141</v>
      </c>
      <c r="G1" s="909"/>
      <c r="I1" s="620"/>
    </row>
    <row r="2" spans="1:12" s="619" customFormat="1" x14ac:dyDescent="0.3">
      <c r="A2" s="616"/>
      <c r="B2" s="616"/>
      <c r="C2" s="617"/>
      <c r="D2" s="909" t="s">
        <v>281</v>
      </c>
      <c r="E2" s="909"/>
      <c r="F2" s="909"/>
      <c r="G2" s="909"/>
      <c r="I2" s="620"/>
    </row>
    <row r="3" spans="1:12" s="619" customFormat="1" x14ac:dyDescent="0.3">
      <c r="A3" s="616"/>
      <c r="B3" s="616"/>
      <c r="C3" s="617"/>
      <c r="D3" s="909" t="s">
        <v>142</v>
      </c>
      <c r="E3" s="909"/>
      <c r="F3" s="909"/>
      <c r="G3" s="909"/>
      <c r="I3" s="620"/>
    </row>
    <row r="4" spans="1:12" s="619" customFormat="1" x14ac:dyDescent="0.3">
      <c r="A4" s="616"/>
      <c r="B4" s="616"/>
      <c r="C4" s="617"/>
      <c r="D4" s="909" t="s">
        <v>143</v>
      </c>
      <c r="E4" s="909"/>
      <c r="F4" s="909"/>
      <c r="G4" s="909"/>
      <c r="I4" s="620"/>
    </row>
    <row r="5" spans="1:12" s="619" customFormat="1" x14ac:dyDescent="0.3">
      <c r="A5" s="616"/>
      <c r="B5" s="616"/>
      <c r="C5" s="617"/>
      <c r="D5" s="621"/>
      <c r="E5" s="621"/>
      <c r="F5" s="621"/>
      <c r="G5" s="621"/>
      <c r="I5" s="620"/>
    </row>
    <row r="6" spans="1:12" s="619" customFormat="1" x14ac:dyDescent="0.3">
      <c r="A6" s="616"/>
      <c r="B6" s="616"/>
      <c r="C6" s="617"/>
      <c r="D6" s="618"/>
      <c r="E6" s="618"/>
      <c r="F6" s="618"/>
      <c r="G6" s="618"/>
      <c r="I6" s="620"/>
    </row>
    <row r="7" spans="1:12" s="619" customFormat="1" ht="15.6" x14ac:dyDescent="0.3">
      <c r="A7" s="616"/>
      <c r="B7" s="616"/>
      <c r="C7" s="617"/>
      <c r="D7" s="910" t="s">
        <v>121</v>
      </c>
      <c r="E7" s="910"/>
      <c r="F7" s="910"/>
      <c r="G7" s="910"/>
      <c r="I7" s="620"/>
    </row>
    <row r="8" spans="1:12" s="619" customFormat="1" ht="15.6" x14ac:dyDescent="0.3">
      <c r="A8" s="616"/>
      <c r="B8" s="616"/>
      <c r="C8" s="617"/>
      <c r="D8" s="710" t="s">
        <v>282</v>
      </c>
      <c r="E8" s="710"/>
      <c r="F8" s="710"/>
      <c r="G8" s="710"/>
      <c r="I8" s="620"/>
    </row>
    <row r="9" spans="1:12" s="619" customFormat="1" ht="15.6" x14ac:dyDescent="0.3">
      <c r="A9" s="616"/>
      <c r="B9" s="616"/>
      <c r="C9" s="617"/>
      <c r="D9" s="710" t="s">
        <v>122</v>
      </c>
      <c r="E9" s="710"/>
      <c r="F9" s="710"/>
      <c r="G9" s="710"/>
      <c r="I9" s="620"/>
    </row>
    <row r="10" spans="1:12" s="619" customFormat="1" ht="15.6" x14ac:dyDescent="0.3">
      <c r="A10" s="616"/>
      <c r="B10" s="616"/>
      <c r="C10" s="617"/>
      <c r="D10" s="910" t="s">
        <v>123</v>
      </c>
      <c r="E10" s="910"/>
      <c r="F10" s="910"/>
      <c r="G10" s="910"/>
      <c r="I10" s="620"/>
    </row>
    <row r="11" spans="1:12" s="619" customFormat="1" ht="15.6" x14ac:dyDescent="0.3">
      <c r="B11" s="616"/>
      <c r="C11" s="617"/>
      <c r="D11" s="622"/>
      <c r="E11" s="622"/>
      <c r="F11" s="622"/>
      <c r="G11" s="622"/>
      <c r="I11" s="620"/>
    </row>
    <row r="12" spans="1:12" s="619" customFormat="1" ht="15.6" x14ac:dyDescent="0.3">
      <c r="B12" s="616"/>
      <c r="C12" s="617"/>
      <c r="D12" s="192" t="s">
        <v>144</v>
      </c>
      <c r="E12" s="192"/>
      <c r="F12" s="192"/>
      <c r="G12" s="192"/>
      <c r="I12" s="620"/>
    </row>
    <row r="13" spans="1:12" s="624" customFormat="1" ht="21.6" customHeight="1" x14ac:dyDescent="0.35">
      <c r="A13" s="616"/>
      <c r="B13" s="616"/>
      <c r="C13" s="617"/>
      <c r="D13" s="192" t="s">
        <v>145</v>
      </c>
      <c r="E13" s="192"/>
      <c r="F13" s="192"/>
      <c r="G13" s="192"/>
      <c r="H13" s="623"/>
      <c r="I13" s="623"/>
      <c r="J13" s="623"/>
      <c r="K13" s="623"/>
      <c r="L13" s="623"/>
    </row>
    <row r="14" spans="1:12" s="625" customFormat="1" ht="28.95" customHeight="1" x14ac:dyDescent="0.35">
      <c r="A14" s="616"/>
      <c r="B14" s="616"/>
      <c r="C14" s="617"/>
      <c r="D14" s="192" t="s">
        <v>146</v>
      </c>
      <c r="E14" s="192"/>
      <c r="F14" s="192"/>
      <c r="G14" s="192"/>
      <c r="H14" s="623"/>
      <c r="I14" s="623"/>
      <c r="J14" s="623"/>
      <c r="K14" s="623"/>
      <c r="L14" s="623"/>
    </row>
    <row r="15" spans="1:12" s="624" customFormat="1" ht="19.2" customHeight="1" x14ac:dyDescent="0.35">
      <c r="A15" s="616"/>
      <c r="B15" s="616"/>
      <c r="C15" s="617"/>
      <c r="D15" s="35" t="s">
        <v>147</v>
      </c>
      <c r="E15" s="35"/>
      <c r="F15" s="35"/>
      <c r="G15" s="35"/>
      <c r="H15" s="626"/>
      <c r="I15" s="627"/>
      <c r="J15" s="627"/>
      <c r="K15" s="627"/>
      <c r="L15" s="627"/>
    </row>
    <row r="16" spans="1:12" s="35" customFormat="1" ht="15.6" x14ac:dyDescent="0.3">
      <c r="A16" s="616"/>
      <c r="B16" s="616"/>
      <c r="C16" s="617"/>
      <c r="D16" s="193" t="s">
        <v>239</v>
      </c>
    </row>
    <row r="17" spans="1:256" s="35" customFormat="1" ht="18" customHeight="1" x14ac:dyDescent="0.3">
      <c r="A17" s="616"/>
      <c r="B17" s="616"/>
      <c r="C17" s="617"/>
      <c r="F17" s="37" t="s">
        <v>148</v>
      </c>
    </row>
    <row r="18" spans="1:256" x14ac:dyDescent="0.3">
      <c r="D18" s="613"/>
      <c r="E18" s="613"/>
      <c r="F18" s="613"/>
    </row>
    <row r="19" spans="1:256" s="35" customFormat="1" ht="18" customHeight="1" x14ac:dyDescent="0.3">
      <c r="F19" s="36"/>
    </row>
    <row r="20" spans="1:256" s="633" customFormat="1" ht="15.6" x14ac:dyDescent="0.3">
      <c r="A20" s="911" t="s">
        <v>0</v>
      </c>
      <c r="B20" s="911"/>
      <c r="C20" s="911"/>
      <c r="D20" s="911"/>
      <c r="E20" s="911"/>
      <c r="F20" s="911"/>
      <c r="G20" s="911"/>
      <c r="H20" s="631"/>
      <c r="I20" s="632"/>
    </row>
    <row r="21" spans="1:256" s="633" customFormat="1" ht="15.6" x14ac:dyDescent="0.3">
      <c r="A21" s="912" t="s">
        <v>46</v>
      </c>
      <c r="B21" s="912"/>
      <c r="C21" s="912"/>
      <c r="D21" s="912"/>
      <c r="E21" s="912"/>
      <c r="F21" s="912"/>
      <c r="G21" s="912"/>
      <c r="H21" s="634"/>
      <c r="I21" s="632"/>
    </row>
    <row r="22" spans="1:256" s="633" customFormat="1" ht="15.6" x14ac:dyDescent="0.3">
      <c r="A22" s="913" t="s">
        <v>1</v>
      </c>
      <c r="B22" s="913"/>
      <c r="C22" s="913"/>
      <c r="D22" s="913"/>
      <c r="E22" s="913"/>
      <c r="F22" s="913"/>
      <c r="G22" s="913"/>
      <c r="H22" s="635"/>
      <c r="I22" s="632"/>
    </row>
    <row r="23" spans="1:256" s="633" customFormat="1" ht="15" customHeight="1" x14ac:dyDescent="0.3">
      <c r="A23" s="908" t="s">
        <v>283</v>
      </c>
      <c r="B23" s="908"/>
      <c r="C23" s="908"/>
      <c r="D23" s="908"/>
      <c r="E23" s="908"/>
      <c r="F23" s="908"/>
      <c r="G23" s="908"/>
      <c r="H23" s="631"/>
      <c r="I23" s="632"/>
    </row>
    <row r="24" spans="1:256" ht="18" customHeight="1" x14ac:dyDescent="0.3">
      <c r="A24" s="636"/>
      <c r="B24" s="636"/>
      <c r="C24" s="637"/>
      <c r="D24" s="637"/>
      <c r="E24" s="637"/>
      <c r="F24" s="637"/>
      <c r="G24" s="637"/>
      <c r="H24" s="637"/>
      <c r="J24" s="638"/>
      <c r="K24" s="638"/>
      <c r="L24" s="638"/>
      <c r="M24" s="638"/>
    </row>
    <row r="25" spans="1:256" ht="57" customHeight="1" x14ac:dyDescent="0.3">
      <c r="A25" s="893" t="s">
        <v>297</v>
      </c>
      <c r="B25" s="893"/>
      <c r="C25" s="893"/>
      <c r="D25" s="893"/>
      <c r="E25" s="893"/>
      <c r="F25" s="893"/>
      <c r="G25" s="893"/>
      <c r="H25" s="636"/>
      <c r="J25" s="638"/>
      <c r="K25" s="638"/>
      <c r="L25" s="638"/>
      <c r="M25" s="638"/>
    </row>
    <row r="26" spans="1:256" s="639" customFormat="1" ht="32.4" customHeight="1" x14ac:dyDescent="0.3">
      <c r="A26" s="704" t="s">
        <v>299</v>
      </c>
      <c r="B26" s="704"/>
      <c r="C26" s="704"/>
      <c r="D26" s="704"/>
      <c r="E26" s="704"/>
      <c r="F26" s="704"/>
      <c r="G26" s="704"/>
      <c r="H26" s="640"/>
      <c r="I26" s="641"/>
      <c r="J26" s="640"/>
      <c r="K26" s="640"/>
      <c r="L26" s="640"/>
      <c r="M26" s="640"/>
    </row>
    <row r="27" spans="1:256" s="633" customFormat="1" ht="75" customHeight="1" x14ac:dyDescent="0.3">
      <c r="A27" s="905" t="s">
        <v>320</v>
      </c>
      <c r="B27" s="905"/>
      <c r="C27" s="905"/>
      <c r="D27" s="905"/>
      <c r="E27" s="905"/>
      <c r="F27" s="905"/>
      <c r="G27" s="905"/>
      <c r="H27" s="642"/>
      <c r="I27" s="643"/>
      <c r="J27" s="644"/>
      <c r="K27" s="644"/>
      <c r="L27" s="644"/>
    </row>
    <row r="28" spans="1:256" s="646" customFormat="1" ht="17.25" customHeight="1" x14ac:dyDescent="0.3">
      <c r="A28" s="645" t="s">
        <v>2</v>
      </c>
    </row>
    <row r="29" spans="1:256" s="646" customFormat="1" ht="18" customHeight="1" x14ac:dyDescent="0.3">
      <c r="A29" s="906" t="s">
        <v>47</v>
      </c>
      <c r="B29" s="906"/>
      <c r="C29" s="906"/>
      <c r="D29" s="906"/>
      <c r="E29" s="906"/>
      <c r="F29" s="906"/>
      <c r="G29" s="906"/>
    </row>
    <row r="30" spans="1:256" s="61" customFormat="1" ht="25.95" customHeight="1" x14ac:dyDescent="0.4">
      <c r="A30" s="717" t="s">
        <v>306</v>
      </c>
      <c r="B30" s="717"/>
      <c r="C30" s="717"/>
      <c r="D30" s="717"/>
      <c r="E30" s="717"/>
      <c r="F30" s="717"/>
      <c r="G30" s="717"/>
      <c r="H30" s="717"/>
      <c r="I30" s="717"/>
      <c r="J30" s="717"/>
      <c r="K30" s="717"/>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s="61" customFormat="1" ht="21.75" customHeight="1" x14ac:dyDescent="0.4">
      <c r="A31" s="64" t="s">
        <v>53</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c r="IV31" s="75"/>
    </row>
    <row r="32" spans="1:256" s="646" customFormat="1" ht="15.6" x14ac:dyDescent="0.3">
      <c r="A32" s="645" t="s">
        <v>44</v>
      </c>
    </row>
    <row r="33" spans="1:13" ht="49.5" customHeight="1" x14ac:dyDescent="0.3">
      <c r="A33" s="840" t="s">
        <v>307</v>
      </c>
      <c r="B33" s="840"/>
      <c r="C33" s="840"/>
      <c r="D33" s="840"/>
      <c r="E33" s="840"/>
      <c r="F33" s="840"/>
      <c r="G33" s="840"/>
      <c r="H33" s="636"/>
      <c r="I33" s="647"/>
      <c r="J33" s="648"/>
      <c r="K33" s="648"/>
      <c r="L33" s="648"/>
    </row>
    <row r="34" spans="1:13" s="646" customFormat="1" ht="22.95" customHeight="1" x14ac:dyDescent="0.3">
      <c r="A34" s="167" t="s">
        <v>126</v>
      </c>
      <c r="B34" s="196"/>
      <c r="C34" s="196"/>
      <c r="D34" s="196"/>
      <c r="E34" s="196"/>
      <c r="F34" s="196"/>
      <c r="G34" s="196"/>
    </row>
    <row r="35" spans="1:13" s="56" customFormat="1" ht="19.95" customHeight="1" x14ac:dyDescent="0.3">
      <c r="A35" s="907" t="s">
        <v>36</v>
      </c>
      <c r="B35" s="907"/>
      <c r="C35" s="907"/>
      <c r="D35" s="907" t="s">
        <v>5</v>
      </c>
      <c r="E35" s="907" t="s">
        <v>37</v>
      </c>
      <c r="F35" s="907"/>
      <c r="G35" s="907"/>
    </row>
    <row r="36" spans="1:13" s="56" customFormat="1" ht="19.5" customHeight="1" x14ac:dyDescent="0.3">
      <c r="A36" s="907"/>
      <c r="B36" s="907"/>
      <c r="C36" s="907"/>
      <c r="D36" s="907"/>
      <c r="E36" s="677" t="s">
        <v>105</v>
      </c>
      <c r="F36" s="677" t="s">
        <v>210</v>
      </c>
      <c r="G36" s="677" t="s">
        <v>284</v>
      </c>
      <c r="J36" s="56" t="s">
        <v>48</v>
      </c>
    </row>
    <row r="37" spans="1:13" s="56" customFormat="1" ht="19.5" customHeight="1" x14ac:dyDescent="0.3">
      <c r="A37" s="897" t="s">
        <v>329</v>
      </c>
      <c r="B37" s="898"/>
      <c r="C37" s="899"/>
      <c r="D37" s="678" t="s">
        <v>38</v>
      </c>
      <c r="E37" s="679">
        <v>100</v>
      </c>
      <c r="F37" s="679">
        <v>100</v>
      </c>
      <c r="G37" s="679">
        <v>100</v>
      </c>
    </row>
    <row r="38" spans="1:13" s="56" customFormat="1" ht="19.5" customHeight="1" x14ac:dyDescent="0.3">
      <c r="A38" s="649"/>
      <c r="B38" s="649"/>
      <c r="C38" s="649"/>
      <c r="D38" s="649"/>
      <c r="E38" s="650"/>
      <c r="F38" s="651"/>
      <c r="G38" s="650"/>
    </row>
    <row r="39" spans="1:13" ht="30" customHeight="1" x14ac:dyDescent="0.3">
      <c r="A39" s="900" t="s">
        <v>308</v>
      </c>
      <c r="B39" s="900"/>
      <c r="C39" s="900"/>
      <c r="D39" s="900"/>
      <c r="E39" s="900"/>
      <c r="F39" s="900"/>
      <c r="G39" s="900"/>
    </row>
    <row r="40" spans="1:13" ht="22.95" customHeight="1" x14ac:dyDescent="0.3">
      <c r="A40" s="901" t="s">
        <v>3</v>
      </c>
      <c r="B40" s="901"/>
      <c r="C40" s="901"/>
      <c r="D40" s="901"/>
      <c r="E40" s="901"/>
      <c r="F40" s="901"/>
      <c r="G40" s="901"/>
      <c r="H40" s="630"/>
      <c r="I40" s="629"/>
    </row>
    <row r="41" spans="1:13" ht="38.4" customHeight="1" x14ac:dyDescent="0.3">
      <c r="A41" s="902" t="s">
        <v>4</v>
      </c>
      <c r="B41" s="902" t="s">
        <v>5</v>
      </c>
      <c r="C41" s="652" t="s">
        <v>6</v>
      </c>
      <c r="D41" s="652" t="s">
        <v>7</v>
      </c>
      <c r="E41" s="687" t="s">
        <v>37</v>
      </c>
      <c r="F41" s="687"/>
      <c r="G41" s="687"/>
      <c r="H41" s="632"/>
      <c r="I41" s="629"/>
    </row>
    <row r="42" spans="1:13" ht="21.6" customHeight="1" x14ac:dyDescent="0.3">
      <c r="A42" s="903"/>
      <c r="B42" s="904"/>
      <c r="C42" s="653" t="s">
        <v>12</v>
      </c>
      <c r="D42" s="653" t="s">
        <v>24</v>
      </c>
      <c r="E42" s="612" t="s">
        <v>105</v>
      </c>
      <c r="F42" s="612" t="s">
        <v>210</v>
      </c>
      <c r="G42" s="612" t="s">
        <v>284</v>
      </c>
      <c r="H42" s="632"/>
      <c r="I42" s="629"/>
    </row>
    <row r="43" spans="1:13" ht="36" customHeight="1" x14ac:dyDescent="0.3">
      <c r="A43" s="654" t="s">
        <v>13</v>
      </c>
      <c r="B43" s="655" t="s">
        <v>14</v>
      </c>
      <c r="C43" s="41">
        <f>660000-660000</f>
        <v>0</v>
      </c>
      <c r="D43" s="41">
        <f>589500-589500</f>
        <v>0</v>
      </c>
      <c r="E43" s="298">
        <v>149580</v>
      </c>
      <c r="F43" s="656">
        <v>340025</v>
      </c>
      <c r="G43" s="656">
        <v>321992</v>
      </c>
      <c r="H43" s="632"/>
      <c r="I43" s="629"/>
    </row>
    <row r="44" spans="1:13" ht="27" customHeight="1" x14ac:dyDescent="0.3">
      <c r="A44" s="654" t="s">
        <v>15</v>
      </c>
      <c r="B44" s="655" t="s">
        <v>14</v>
      </c>
      <c r="C44" s="43"/>
      <c r="D44" s="43"/>
      <c r="E44" s="298"/>
      <c r="F44" s="656"/>
      <c r="G44" s="656"/>
      <c r="H44" s="632"/>
      <c r="I44" s="629"/>
    </row>
    <row r="45" spans="1:13" ht="33" customHeight="1" x14ac:dyDescent="0.3">
      <c r="A45" s="657" t="s">
        <v>16</v>
      </c>
      <c r="B45" s="658" t="s">
        <v>14</v>
      </c>
      <c r="C45" s="659">
        <f>C43+C44</f>
        <v>0</v>
      </c>
      <c r="D45" s="659">
        <f>D43+D44</f>
        <v>0</v>
      </c>
      <c r="E45" s="660">
        <f>E43+E44</f>
        <v>149580</v>
      </c>
      <c r="F45" s="660">
        <f t="shared" ref="F45:G45" si="0">F43+F44</f>
        <v>340025</v>
      </c>
      <c r="G45" s="660">
        <f t="shared" si="0"/>
        <v>321992</v>
      </c>
      <c r="H45" s="661"/>
      <c r="I45" s="638"/>
      <c r="J45" s="638"/>
      <c r="K45" s="638"/>
      <c r="L45" s="638"/>
    </row>
    <row r="46" spans="1:13" s="633" customFormat="1" ht="27" customHeight="1" x14ac:dyDescent="0.3">
      <c r="A46" s="893" t="s">
        <v>17</v>
      </c>
      <c r="B46" s="893"/>
      <c r="C46" s="893"/>
      <c r="D46" s="893"/>
      <c r="E46" s="893"/>
      <c r="F46" s="893"/>
      <c r="G46" s="893"/>
      <c r="H46" s="893"/>
      <c r="I46" s="632"/>
      <c r="J46" s="637"/>
      <c r="K46" s="637"/>
      <c r="L46" s="637"/>
      <c r="M46" s="637"/>
    </row>
    <row r="47" spans="1:13" s="646" customFormat="1" ht="17.25" customHeight="1" x14ac:dyDescent="0.3">
      <c r="A47" s="645" t="s">
        <v>18</v>
      </c>
    </row>
    <row r="48" spans="1:13" s="646" customFormat="1" ht="21.6" customHeight="1" x14ac:dyDescent="0.3">
      <c r="A48" s="894" t="s">
        <v>42</v>
      </c>
      <c r="B48" s="894"/>
      <c r="C48" s="894"/>
      <c r="D48" s="894"/>
      <c r="E48" s="894"/>
      <c r="F48" s="894"/>
      <c r="G48" s="894"/>
    </row>
    <row r="49" spans="1:12" s="646" customFormat="1" ht="21" customHeight="1" x14ac:dyDescent="0.3">
      <c r="A49" s="645" t="s">
        <v>44</v>
      </c>
      <c r="B49" s="662"/>
      <c r="C49" s="662"/>
      <c r="D49" s="662"/>
      <c r="E49" s="662"/>
      <c r="F49" s="662"/>
      <c r="G49" s="662"/>
    </row>
    <row r="50" spans="1:12" s="665" customFormat="1" ht="29.4" customHeight="1" x14ac:dyDescent="0.3">
      <c r="A50" s="895" t="s">
        <v>184</v>
      </c>
      <c r="B50" s="895"/>
      <c r="C50" s="895"/>
      <c r="D50" s="895"/>
      <c r="E50" s="895"/>
      <c r="F50" s="895"/>
      <c r="G50" s="895"/>
      <c r="H50" s="663"/>
      <c r="I50" s="664"/>
    </row>
    <row r="51" spans="1:12" ht="44.4" customHeight="1" x14ac:dyDescent="0.3">
      <c r="A51" s="896" t="s">
        <v>19</v>
      </c>
      <c r="B51" s="896" t="s">
        <v>5</v>
      </c>
      <c r="C51" s="652" t="s">
        <v>6</v>
      </c>
      <c r="D51" s="652" t="s">
        <v>7</v>
      </c>
      <c r="E51" s="687" t="s">
        <v>37</v>
      </c>
      <c r="F51" s="687"/>
      <c r="G51" s="687"/>
      <c r="H51" s="666"/>
      <c r="I51" s="629"/>
    </row>
    <row r="52" spans="1:12" ht="24" customHeight="1" x14ac:dyDescent="0.3">
      <c r="A52" s="896"/>
      <c r="B52" s="896"/>
      <c r="C52" s="653" t="s">
        <v>12</v>
      </c>
      <c r="D52" s="653" t="s">
        <v>24</v>
      </c>
      <c r="E52" s="612" t="s">
        <v>105</v>
      </c>
      <c r="F52" s="612" t="s">
        <v>210</v>
      </c>
      <c r="G52" s="612" t="s">
        <v>284</v>
      </c>
      <c r="H52" s="666"/>
      <c r="I52" s="629"/>
    </row>
    <row r="53" spans="1:12" s="168" customFormat="1" ht="62.4" customHeight="1" x14ac:dyDescent="0.3">
      <c r="A53" s="175" t="s">
        <v>328</v>
      </c>
      <c r="B53" s="39" t="s">
        <v>30</v>
      </c>
      <c r="C53" s="176"/>
      <c r="D53" s="176"/>
      <c r="E53" s="176">
        <v>16</v>
      </c>
      <c r="F53" s="176">
        <v>32</v>
      </c>
      <c r="G53" s="496">
        <v>32</v>
      </c>
      <c r="H53" s="177"/>
    </row>
    <row r="54" spans="1:12" s="168" customFormat="1" ht="15.6" x14ac:dyDescent="0.3">
      <c r="A54" s="175"/>
      <c r="B54" s="39"/>
      <c r="C54" s="176"/>
      <c r="D54" s="176"/>
      <c r="E54" s="176"/>
      <c r="F54" s="176"/>
      <c r="G54" s="176"/>
      <c r="H54" s="177"/>
    </row>
    <row r="55" spans="1:12" ht="33.6" customHeight="1" x14ac:dyDescent="0.3">
      <c r="A55" s="896" t="s">
        <v>20</v>
      </c>
      <c r="B55" s="896" t="s">
        <v>5</v>
      </c>
      <c r="C55" s="652" t="s">
        <v>6</v>
      </c>
      <c r="D55" s="652" t="s">
        <v>7</v>
      </c>
      <c r="E55" s="687" t="s">
        <v>37</v>
      </c>
      <c r="F55" s="687"/>
      <c r="G55" s="687"/>
      <c r="H55" s="666"/>
      <c r="I55" s="638"/>
      <c r="J55" s="638"/>
      <c r="K55" s="638"/>
      <c r="L55" s="638"/>
    </row>
    <row r="56" spans="1:12" ht="21.6" customHeight="1" x14ac:dyDescent="0.3">
      <c r="A56" s="896"/>
      <c r="B56" s="896"/>
      <c r="C56" s="653" t="s">
        <v>12</v>
      </c>
      <c r="D56" s="653" t="s">
        <v>24</v>
      </c>
      <c r="E56" s="612" t="s">
        <v>105</v>
      </c>
      <c r="F56" s="612" t="s">
        <v>210</v>
      </c>
      <c r="G56" s="612" t="s">
        <v>284</v>
      </c>
      <c r="H56" s="632"/>
      <c r="I56" s="638"/>
      <c r="J56" s="638"/>
      <c r="K56" s="638"/>
      <c r="L56" s="638"/>
    </row>
    <row r="57" spans="1:12" ht="38.4" customHeight="1" x14ac:dyDescent="0.3">
      <c r="A57" s="667" t="s">
        <v>13</v>
      </c>
      <c r="B57" s="655" t="s">
        <v>14</v>
      </c>
      <c r="C57" s="49"/>
      <c r="D57" s="41"/>
      <c r="E57" s="298">
        <v>149580</v>
      </c>
      <c r="F57" s="656">
        <v>340025</v>
      </c>
      <c r="G57" s="656">
        <v>321992</v>
      </c>
      <c r="H57" s="632"/>
      <c r="I57" s="638"/>
      <c r="J57" s="638"/>
      <c r="K57" s="638"/>
      <c r="L57" s="638"/>
    </row>
    <row r="58" spans="1:12" ht="40.950000000000003" customHeight="1" x14ac:dyDescent="0.3">
      <c r="A58" s="657" t="s">
        <v>21</v>
      </c>
      <c r="B58" s="658" t="s">
        <v>14</v>
      </c>
      <c r="C58" s="659">
        <v>0</v>
      </c>
      <c r="D58" s="659">
        <v>0</v>
      </c>
      <c r="E58" s="659">
        <f>E57</f>
        <v>149580</v>
      </c>
      <c r="F58" s="659">
        <f>SUM(F57)</f>
        <v>340025</v>
      </c>
      <c r="G58" s="659">
        <f>SUM(G57)</f>
        <v>321992</v>
      </c>
      <c r="H58" s="632"/>
      <c r="I58" s="638"/>
      <c r="J58" s="668"/>
      <c r="K58" s="668"/>
      <c r="L58" s="668"/>
    </row>
    <row r="59" spans="1:12" ht="15.6" x14ac:dyDescent="0.3">
      <c r="A59" s="669"/>
      <c r="B59" s="669"/>
      <c r="C59" s="633"/>
      <c r="D59" s="633"/>
      <c r="E59" s="670"/>
      <c r="F59" s="633"/>
      <c r="G59" s="633"/>
      <c r="H59" s="633"/>
    </row>
  </sheetData>
  <mergeCells count="36">
    <mergeCell ref="A25:G25"/>
    <mergeCell ref="A23:G23"/>
    <mergeCell ref="F1:G1"/>
    <mergeCell ref="D2:G2"/>
    <mergeCell ref="D3:G3"/>
    <mergeCell ref="D4:G4"/>
    <mergeCell ref="D7:G7"/>
    <mergeCell ref="D8:G8"/>
    <mergeCell ref="D9:G9"/>
    <mergeCell ref="D10:G10"/>
    <mergeCell ref="A20:G20"/>
    <mergeCell ref="A21:G21"/>
    <mergeCell ref="A22:G22"/>
    <mergeCell ref="A33:G33"/>
    <mergeCell ref="A55:A56"/>
    <mergeCell ref="B55:B56"/>
    <mergeCell ref="E55:G55"/>
    <mergeCell ref="A35:C36"/>
    <mergeCell ref="D35:D36"/>
    <mergeCell ref="E35:G35"/>
    <mergeCell ref="A26:G26"/>
    <mergeCell ref="A46:H46"/>
    <mergeCell ref="A48:G48"/>
    <mergeCell ref="A50:G50"/>
    <mergeCell ref="A51:A52"/>
    <mergeCell ref="B51:B52"/>
    <mergeCell ref="E51:G51"/>
    <mergeCell ref="A37:C37"/>
    <mergeCell ref="A39:G39"/>
    <mergeCell ref="A40:G40"/>
    <mergeCell ref="A41:A42"/>
    <mergeCell ref="B41:B42"/>
    <mergeCell ref="E41:G41"/>
    <mergeCell ref="A27:G27"/>
    <mergeCell ref="A29:G29"/>
    <mergeCell ref="A30:K30"/>
  </mergeCells>
  <printOptions horizontalCentered="1"/>
  <pageMargins left="0.23622047244094491" right="0.23622047244094491" top="0.74803149606299213" bottom="0.74803149606299213" header="0.31496062992125984" footer="0.31496062992125984"/>
  <pageSetup paperSize="9" scale="63" fitToHeight="0" orientation="landscape" r:id="rId1"/>
  <headerFooter alignWithMargins="0"/>
  <rowBreaks count="1" manualBreakCount="1">
    <brk id="32"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 zoomScale="60" zoomScaleNormal="60" zoomScaleSheetLayoutView="75" workbookViewId="0">
      <selection activeCell="E4" sqref="E4:H13"/>
    </sheetView>
  </sheetViews>
  <sheetFormatPr defaultRowHeight="13.8" x14ac:dyDescent="0.3"/>
  <cols>
    <col min="1" max="1" width="46.109375" style="58" customWidth="1"/>
    <col min="2" max="2" width="11.6640625" style="58" customWidth="1"/>
    <col min="3" max="3" width="15.6640625" style="53" customWidth="1"/>
    <col min="4" max="4" width="17.44140625" style="53" customWidth="1"/>
    <col min="5" max="5" width="18.88671875" style="53" customWidth="1"/>
    <col min="6" max="6" width="14.6640625" style="53" customWidth="1"/>
    <col min="7" max="7" width="17.5546875" style="53" customWidth="1"/>
    <col min="8" max="8" width="14.6640625"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53" customWidth="1"/>
    <col min="258" max="258" width="11.6640625" style="53" customWidth="1"/>
    <col min="259" max="259" width="15.6640625" style="53" customWidth="1"/>
    <col min="260" max="260" width="17.44140625" style="53" customWidth="1"/>
    <col min="261" max="261" width="18.88671875" style="53" customWidth="1"/>
    <col min="262" max="262" width="14.6640625" style="53" customWidth="1"/>
    <col min="263" max="263" width="17.5546875" style="53" customWidth="1"/>
    <col min="264" max="264" width="14.6640625" style="53" customWidth="1"/>
    <col min="265" max="265" width="11" style="53" customWidth="1"/>
    <col min="266" max="266" width="11.109375" style="53" customWidth="1"/>
    <col min="267" max="268" width="13.33203125" style="53" customWidth="1"/>
    <col min="269" max="269" width="13.88671875" style="53" customWidth="1"/>
    <col min="270" max="273" width="9.109375" style="53" customWidth="1"/>
    <col min="274" max="512" width="8.88671875" style="53"/>
    <col min="513" max="513" width="46.109375" style="53" customWidth="1"/>
    <col min="514" max="514" width="11.6640625" style="53" customWidth="1"/>
    <col min="515" max="515" width="15.6640625" style="53" customWidth="1"/>
    <col min="516" max="516" width="17.44140625" style="53" customWidth="1"/>
    <col min="517" max="517" width="18.88671875" style="53" customWidth="1"/>
    <col min="518" max="518" width="14.6640625" style="53" customWidth="1"/>
    <col min="519" max="519" width="17.5546875" style="53" customWidth="1"/>
    <col min="520" max="520" width="14.6640625" style="53" customWidth="1"/>
    <col min="521" max="521" width="11" style="53" customWidth="1"/>
    <col min="522" max="522" width="11.109375" style="53" customWidth="1"/>
    <col min="523" max="524" width="13.33203125" style="53" customWidth="1"/>
    <col min="525" max="525" width="13.88671875" style="53" customWidth="1"/>
    <col min="526" max="529" width="9.109375" style="53" customWidth="1"/>
    <col min="530" max="768" width="8.88671875" style="53"/>
    <col min="769" max="769" width="46.109375" style="53" customWidth="1"/>
    <col min="770" max="770" width="11.6640625" style="53" customWidth="1"/>
    <col min="771" max="771" width="15.6640625" style="53" customWidth="1"/>
    <col min="772" max="772" width="17.44140625" style="53" customWidth="1"/>
    <col min="773" max="773" width="18.88671875" style="53" customWidth="1"/>
    <col min="774" max="774" width="14.6640625" style="53" customWidth="1"/>
    <col min="775" max="775" width="17.5546875" style="53" customWidth="1"/>
    <col min="776" max="776" width="14.6640625" style="53" customWidth="1"/>
    <col min="777" max="777" width="11" style="53" customWidth="1"/>
    <col min="778" max="778" width="11.109375" style="53" customWidth="1"/>
    <col min="779" max="780" width="13.33203125" style="53" customWidth="1"/>
    <col min="781" max="781" width="13.88671875" style="53" customWidth="1"/>
    <col min="782" max="785" width="9.109375" style="53" customWidth="1"/>
    <col min="786" max="1024" width="8.88671875" style="53"/>
    <col min="1025" max="1025" width="46.109375" style="53" customWidth="1"/>
    <col min="1026" max="1026" width="11.6640625" style="53" customWidth="1"/>
    <col min="1027" max="1027" width="15.6640625" style="53" customWidth="1"/>
    <col min="1028" max="1028" width="17.44140625" style="53" customWidth="1"/>
    <col min="1029" max="1029" width="18.88671875" style="53" customWidth="1"/>
    <col min="1030" max="1030" width="14.6640625" style="53" customWidth="1"/>
    <col min="1031" max="1031" width="17.5546875" style="53" customWidth="1"/>
    <col min="1032" max="1032" width="14.6640625" style="53" customWidth="1"/>
    <col min="1033" max="1033" width="11" style="53" customWidth="1"/>
    <col min="1034" max="1034" width="11.109375" style="53" customWidth="1"/>
    <col min="1035" max="1036" width="13.33203125" style="53" customWidth="1"/>
    <col min="1037" max="1037" width="13.88671875" style="53" customWidth="1"/>
    <col min="1038" max="1041" width="9.109375" style="53" customWidth="1"/>
    <col min="1042" max="1280" width="8.88671875" style="53"/>
    <col min="1281" max="1281" width="46.109375" style="53" customWidth="1"/>
    <col min="1282" max="1282" width="11.6640625" style="53" customWidth="1"/>
    <col min="1283" max="1283" width="15.6640625" style="53" customWidth="1"/>
    <col min="1284" max="1284" width="17.44140625" style="53" customWidth="1"/>
    <col min="1285" max="1285" width="18.88671875" style="53" customWidth="1"/>
    <col min="1286" max="1286" width="14.6640625" style="53" customWidth="1"/>
    <col min="1287" max="1287" width="17.5546875" style="53" customWidth="1"/>
    <col min="1288" max="1288" width="14.6640625" style="53" customWidth="1"/>
    <col min="1289" max="1289" width="11" style="53" customWidth="1"/>
    <col min="1290" max="1290" width="11.109375" style="53" customWidth="1"/>
    <col min="1291" max="1292" width="13.33203125" style="53" customWidth="1"/>
    <col min="1293" max="1293" width="13.88671875" style="53" customWidth="1"/>
    <col min="1294" max="1297" width="9.109375" style="53" customWidth="1"/>
    <col min="1298" max="1536" width="8.88671875" style="53"/>
    <col min="1537" max="1537" width="46.109375" style="53" customWidth="1"/>
    <col min="1538" max="1538" width="11.6640625" style="53" customWidth="1"/>
    <col min="1539" max="1539" width="15.6640625" style="53" customWidth="1"/>
    <col min="1540" max="1540" width="17.44140625" style="53" customWidth="1"/>
    <col min="1541" max="1541" width="18.88671875" style="53" customWidth="1"/>
    <col min="1542" max="1542" width="14.6640625" style="53" customWidth="1"/>
    <col min="1543" max="1543" width="17.5546875" style="53" customWidth="1"/>
    <col min="1544" max="1544" width="14.6640625" style="53" customWidth="1"/>
    <col min="1545" max="1545" width="11" style="53" customWidth="1"/>
    <col min="1546" max="1546" width="11.109375" style="53" customWidth="1"/>
    <col min="1547" max="1548" width="13.33203125" style="53" customWidth="1"/>
    <col min="1549" max="1549" width="13.88671875" style="53" customWidth="1"/>
    <col min="1550" max="1553" width="9.109375" style="53" customWidth="1"/>
    <col min="1554" max="1792" width="8.88671875" style="53"/>
    <col min="1793" max="1793" width="46.109375" style="53" customWidth="1"/>
    <col min="1794" max="1794" width="11.6640625" style="53" customWidth="1"/>
    <col min="1795" max="1795" width="15.6640625" style="53" customWidth="1"/>
    <col min="1796" max="1796" width="17.44140625" style="53" customWidth="1"/>
    <col min="1797" max="1797" width="18.88671875" style="53" customWidth="1"/>
    <col min="1798" max="1798" width="14.6640625" style="53" customWidth="1"/>
    <col min="1799" max="1799" width="17.5546875" style="53" customWidth="1"/>
    <col min="1800" max="1800" width="14.6640625" style="53" customWidth="1"/>
    <col min="1801" max="1801" width="11" style="53" customWidth="1"/>
    <col min="1802" max="1802" width="11.109375" style="53" customWidth="1"/>
    <col min="1803" max="1804" width="13.33203125" style="53" customWidth="1"/>
    <col min="1805" max="1805" width="13.88671875" style="53" customWidth="1"/>
    <col min="1806" max="1809" width="9.109375" style="53" customWidth="1"/>
    <col min="1810" max="2048" width="8.88671875" style="53"/>
    <col min="2049" max="2049" width="46.109375" style="53" customWidth="1"/>
    <col min="2050" max="2050" width="11.6640625" style="53" customWidth="1"/>
    <col min="2051" max="2051" width="15.6640625" style="53" customWidth="1"/>
    <col min="2052" max="2052" width="17.44140625" style="53" customWidth="1"/>
    <col min="2053" max="2053" width="18.88671875" style="53" customWidth="1"/>
    <col min="2054" max="2054" width="14.6640625" style="53" customWidth="1"/>
    <col min="2055" max="2055" width="17.5546875" style="53" customWidth="1"/>
    <col min="2056" max="2056" width="14.6640625" style="53" customWidth="1"/>
    <col min="2057" max="2057" width="11" style="53" customWidth="1"/>
    <col min="2058" max="2058" width="11.109375" style="53" customWidth="1"/>
    <col min="2059" max="2060" width="13.33203125" style="53" customWidth="1"/>
    <col min="2061" max="2061" width="13.88671875" style="53" customWidth="1"/>
    <col min="2062" max="2065" width="9.109375" style="53" customWidth="1"/>
    <col min="2066" max="2304" width="8.88671875" style="53"/>
    <col min="2305" max="2305" width="46.109375" style="53" customWidth="1"/>
    <col min="2306" max="2306" width="11.6640625" style="53" customWidth="1"/>
    <col min="2307" max="2307" width="15.6640625" style="53" customWidth="1"/>
    <col min="2308" max="2308" width="17.44140625" style="53" customWidth="1"/>
    <col min="2309" max="2309" width="18.88671875" style="53" customWidth="1"/>
    <col min="2310" max="2310" width="14.6640625" style="53" customWidth="1"/>
    <col min="2311" max="2311" width="17.5546875" style="53" customWidth="1"/>
    <col min="2312" max="2312" width="14.6640625" style="53" customWidth="1"/>
    <col min="2313" max="2313" width="11" style="53" customWidth="1"/>
    <col min="2314" max="2314" width="11.109375" style="53" customWidth="1"/>
    <col min="2315" max="2316" width="13.33203125" style="53" customWidth="1"/>
    <col min="2317" max="2317" width="13.88671875" style="53" customWidth="1"/>
    <col min="2318" max="2321" width="9.109375" style="53" customWidth="1"/>
    <col min="2322" max="2560" width="8.88671875" style="53"/>
    <col min="2561" max="2561" width="46.109375" style="53" customWidth="1"/>
    <col min="2562" max="2562" width="11.6640625" style="53" customWidth="1"/>
    <col min="2563" max="2563" width="15.6640625" style="53" customWidth="1"/>
    <col min="2564" max="2564" width="17.44140625" style="53" customWidth="1"/>
    <col min="2565" max="2565" width="18.88671875" style="53" customWidth="1"/>
    <col min="2566" max="2566" width="14.6640625" style="53" customWidth="1"/>
    <col min="2567" max="2567" width="17.5546875" style="53" customWidth="1"/>
    <col min="2568" max="2568" width="14.6640625" style="53" customWidth="1"/>
    <col min="2569" max="2569" width="11" style="53" customWidth="1"/>
    <col min="2570" max="2570" width="11.109375" style="53" customWidth="1"/>
    <col min="2571" max="2572" width="13.33203125" style="53" customWidth="1"/>
    <col min="2573" max="2573" width="13.88671875" style="53" customWidth="1"/>
    <col min="2574" max="2577" width="9.109375" style="53" customWidth="1"/>
    <col min="2578" max="2816" width="8.88671875" style="53"/>
    <col min="2817" max="2817" width="46.109375" style="53" customWidth="1"/>
    <col min="2818" max="2818" width="11.6640625" style="53" customWidth="1"/>
    <col min="2819" max="2819" width="15.6640625" style="53" customWidth="1"/>
    <col min="2820" max="2820" width="17.44140625" style="53" customWidth="1"/>
    <col min="2821" max="2821" width="18.88671875" style="53" customWidth="1"/>
    <col min="2822" max="2822" width="14.6640625" style="53" customWidth="1"/>
    <col min="2823" max="2823" width="17.5546875" style="53" customWidth="1"/>
    <col min="2824" max="2824" width="14.6640625" style="53" customWidth="1"/>
    <col min="2825" max="2825" width="11" style="53" customWidth="1"/>
    <col min="2826" max="2826" width="11.109375" style="53" customWidth="1"/>
    <col min="2827" max="2828" width="13.33203125" style="53" customWidth="1"/>
    <col min="2829" max="2829" width="13.88671875" style="53" customWidth="1"/>
    <col min="2830" max="2833" width="9.109375" style="53" customWidth="1"/>
    <col min="2834" max="3072" width="8.88671875" style="53"/>
    <col min="3073" max="3073" width="46.109375" style="53" customWidth="1"/>
    <col min="3074" max="3074" width="11.6640625" style="53" customWidth="1"/>
    <col min="3075" max="3075" width="15.6640625" style="53" customWidth="1"/>
    <col min="3076" max="3076" width="17.44140625" style="53" customWidth="1"/>
    <col min="3077" max="3077" width="18.88671875" style="53" customWidth="1"/>
    <col min="3078" max="3078" width="14.6640625" style="53" customWidth="1"/>
    <col min="3079" max="3079" width="17.5546875" style="53" customWidth="1"/>
    <col min="3080" max="3080" width="14.6640625" style="53" customWidth="1"/>
    <col min="3081" max="3081" width="11" style="53" customWidth="1"/>
    <col min="3082" max="3082" width="11.109375" style="53" customWidth="1"/>
    <col min="3083" max="3084" width="13.33203125" style="53" customWidth="1"/>
    <col min="3085" max="3085" width="13.88671875" style="53" customWidth="1"/>
    <col min="3086" max="3089" width="9.109375" style="53" customWidth="1"/>
    <col min="3090" max="3328" width="8.88671875" style="53"/>
    <col min="3329" max="3329" width="46.109375" style="53" customWidth="1"/>
    <col min="3330" max="3330" width="11.6640625" style="53" customWidth="1"/>
    <col min="3331" max="3331" width="15.6640625" style="53" customWidth="1"/>
    <col min="3332" max="3332" width="17.44140625" style="53" customWidth="1"/>
    <col min="3333" max="3333" width="18.88671875" style="53" customWidth="1"/>
    <col min="3334" max="3334" width="14.6640625" style="53" customWidth="1"/>
    <col min="3335" max="3335" width="17.5546875" style="53" customWidth="1"/>
    <col min="3336" max="3336" width="14.6640625" style="53" customWidth="1"/>
    <col min="3337" max="3337" width="11" style="53" customWidth="1"/>
    <col min="3338" max="3338" width="11.109375" style="53" customWidth="1"/>
    <col min="3339" max="3340" width="13.33203125" style="53" customWidth="1"/>
    <col min="3341" max="3341" width="13.88671875" style="53" customWidth="1"/>
    <col min="3342" max="3345" width="9.109375" style="53" customWidth="1"/>
    <col min="3346" max="3584" width="8.88671875" style="53"/>
    <col min="3585" max="3585" width="46.109375" style="53" customWidth="1"/>
    <col min="3586" max="3586" width="11.6640625" style="53" customWidth="1"/>
    <col min="3587" max="3587" width="15.6640625" style="53" customWidth="1"/>
    <col min="3588" max="3588" width="17.44140625" style="53" customWidth="1"/>
    <col min="3589" max="3589" width="18.88671875" style="53" customWidth="1"/>
    <col min="3590" max="3590" width="14.6640625" style="53" customWidth="1"/>
    <col min="3591" max="3591" width="17.5546875" style="53" customWidth="1"/>
    <col min="3592" max="3592" width="14.6640625" style="53" customWidth="1"/>
    <col min="3593" max="3593" width="11" style="53" customWidth="1"/>
    <col min="3594" max="3594" width="11.109375" style="53" customWidth="1"/>
    <col min="3595" max="3596" width="13.33203125" style="53" customWidth="1"/>
    <col min="3597" max="3597" width="13.88671875" style="53" customWidth="1"/>
    <col min="3598" max="3601" width="9.109375" style="53" customWidth="1"/>
    <col min="3602" max="3840" width="8.88671875" style="53"/>
    <col min="3841" max="3841" width="46.109375" style="53" customWidth="1"/>
    <col min="3842" max="3842" width="11.6640625" style="53" customWidth="1"/>
    <col min="3843" max="3843" width="15.6640625" style="53" customWidth="1"/>
    <col min="3844" max="3844" width="17.44140625" style="53" customWidth="1"/>
    <col min="3845" max="3845" width="18.88671875" style="53" customWidth="1"/>
    <col min="3846" max="3846" width="14.6640625" style="53" customWidth="1"/>
    <col min="3847" max="3847" width="17.5546875" style="53" customWidth="1"/>
    <col min="3848" max="3848" width="14.6640625" style="53" customWidth="1"/>
    <col min="3849" max="3849" width="11" style="53" customWidth="1"/>
    <col min="3850" max="3850" width="11.109375" style="53" customWidth="1"/>
    <col min="3851" max="3852" width="13.33203125" style="53" customWidth="1"/>
    <col min="3853" max="3853" width="13.88671875" style="53" customWidth="1"/>
    <col min="3854" max="3857" width="9.109375" style="53" customWidth="1"/>
    <col min="3858" max="4096" width="8.88671875" style="53"/>
    <col min="4097" max="4097" width="46.109375" style="53" customWidth="1"/>
    <col min="4098" max="4098" width="11.6640625" style="53" customWidth="1"/>
    <col min="4099" max="4099" width="15.6640625" style="53" customWidth="1"/>
    <col min="4100" max="4100" width="17.44140625" style="53" customWidth="1"/>
    <col min="4101" max="4101" width="18.88671875" style="53" customWidth="1"/>
    <col min="4102" max="4102" width="14.6640625" style="53" customWidth="1"/>
    <col min="4103" max="4103" width="17.5546875" style="53" customWidth="1"/>
    <col min="4104" max="4104" width="14.6640625" style="53" customWidth="1"/>
    <col min="4105" max="4105" width="11" style="53" customWidth="1"/>
    <col min="4106" max="4106" width="11.109375" style="53" customWidth="1"/>
    <col min="4107" max="4108" width="13.33203125" style="53" customWidth="1"/>
    <col min="4109" max="4109" width="13.88671875" style="53" customWidth="1"/>
    <col min="4110" max="4113" width="9.109375" style="53" customWidth="1"/>
    <col min="4114" max="4352" width="8.88671875" style="53"/>
    <col min="4353" max="4353" width="46.109375" style="53" customWidth="1"/>
    <col min="4354" max="4354" width="11.6640625" style="53" customWidth="1"/>
    <col min="4355" max="4355" width="15.6640625" style="53" customWidth="1"/>
    <col min="4356" max="4356" width="17.44140625" style="53" customWidth="1"/>
    <col min="4357" max="4357" width="18.88671875" style="53" customWidth="1"/>
    <col min="4358" max="4358" width="14.6640625" style="53" customWidth="1"/>
    <col min="4359" max="4359" width="17.5546875" style="53" customWidth="1"/>
    <col min="4360" max="4360" width="14.6640625" style="53" customWidth="1"/>
    <col min="4361" max="4361" width="11" style="53" customWidth="1"/>
    <col min="4362" max="4362" width="11.109375" style="53" customWidth="1"/>
    <col min="4363" max="4364" width="13.33203125" style="53" customWidth="1"/>
    <col min="4365" max="4365" width="13.88671875" style="53" customWidth="1"/>
    <col min="4366" max="4369" width="9.109375" style="53" customWidth="1"/>
    <col min="4370" max="4608" width="8.88671875" style="53"/>
    <col min="4609" max="4609" width="46.109375" style="53" customWidth="1"/>
    <col min="4610" max="4610" width="11.6640625" style="53" customWidth="1"/>
    <col min="4611" max="4611" width="15.6640625" style="53" customWidth="1"/>
    <col min="4612" max="4612" width="17.44140625" style="53" customWidth="1"/>
    <col min="4613" max="4613" width="18.88671875" style="53" customWidth="1"/>
    <col min="4614" max="4614" width="14.6640625" style="53" customWidth="1"/>
    <col min="4615" max="4615" width="17.5546875" style="53" customWidth="1"/>
    <col min="4616" max="4616" width="14.6640625" style="53" customWidth="1"/>
    <col min="4617" max="4617" width="11" style="53" customWidth="1"/>
    <col min="4618" max="4618" width="11.109375" style="53" customWidth="1"/>
    <col min="4619" max="4620" width="13.33203125" style="53" customWidth="1"/>
    <col min="4621" max="4621" width="13.88671875" style="53" customWidth="1"/>
    <col min="4622" max="4625" width="9.109375" style="53" customWidth="1"/>
    <col min="4626" max="4864" width="8.88671875" style="53"/>
    <col min="4865" max="4865" width="46.109375" style="53" customWidth="1"/>
    <col min="4866" max="4866" width="11.6640625" style="53" customWidth="1"/>
    <col min="4867" max="4867" width="15.6640625" style="53" customWidth="1"/>
    <col min="4868" max="4868" width="17.44140625" style="53" customWidth="1"/>
    <col min="4869" max="4869" width="18.88671875" style="53" customWidth="1"/>
    <col min="4870" max="4870" width="14.6640625" style="53" customWidth="1"/>
    <col min="4871" max="4871" width="17.5546875" style="53" customWidth="1"/>
    <col min="4872" max="4872" width="14.6640625" style="53" customWidth="1"/>
    <col min="4873" max="4873" width="11" style="53" customWidth="1"/>
    <col min="4874" max="4874" width="11.109375" style="53" customWidth="1"/>
    <col min="4875" max="4876" width="13.33203125" style="53" customWidth="1"/>
    <col min="4877" max="4877" width="13.88671875" style="53" customWidth="1"/>
    <col min="4878" max="4881" width="9.109375" style="53" customWidth="1"/>
    <col min="4882" max="5120" width="8.88671875" style="53"/>
    <col min="5121" max="5121" width="46.109375" style="53" customWidth="1"/>
    <col min="5122" max="5122" width="11.6640625" style="53" customWidth="1"/>
    <col min="5123" max="5123" width="15.6640625" style="53" customWidth="1"/>
    <col min="5124" max="5124" width="17.44140625" style="53" customWidth="1"/>
    <col min="5125" max="5125" width="18.88671875" style="53" customWidth="1"/>
    <col min="5126" max="5126" width="14.6640625" style="53" customWidth="1"/>
    <col min="5127" max="5127" width="17.5546875" style="53" customWidth="1"/>
    <col min="5128" max="5128" width="14.6640625" style="53" customWidth="1"/>
    <col min="5129" max="5129" width="11" style="53" customWidth="1"/>
    <col min="5130" max="5130" width="11.109375" style="53" customWidth="1"/>
    <col min="5131" max="5132" width="13.33203125" style="53" customWidth="1"/>
    <col min="5133" max="5133" width="13.88671875" style="53" customWidth="1"/>
    <col min="5134" max="5137" width="9.109375" style="53" customWidth="1"/>
    <col min="5138" max="5376" width="8.88671875" style="53"/>
    <col min="5377" max="5377" width="46.109375" style="53" customWidth="1"/>
    <col min="5378" max="5378" width="11.6640625" style="53" customWidth="1"/>
    <col min="5379" max="5379" width="15.6640625" style="53" customWidth="1"/>
    <col min="5380" max="5380" width="17.44140625" style="53" customWidth="1"/>
    <col min="5381" max="5381" width="18.88671875" style="53" customWidth="1"/>
    <col min="5382" max="5382" width="14.6640625" style="53" customWidth="1"/>
    <col min="5383" max="5383" width="17.5546875" style="53" customWidth="1"/>
    <col min="5384" max="5384" width="14.6640625" style="53" customWidth="1"/>
    <col min="5385" max="5385" width="11" style="53" customWidth="1"/>
    <col min="5386" max="5386" width="11.109375" style="53" customWidth="1"/>
    <col min="5387" max="5388" width="13.33203125" style="53" customWidth="1"/>
    <col min="5389" max="5389" width="13.88671875" style="53" customWidth="1"/>
    <col min="5390" max="5393" width="9.109375" style="53" customWidth="1"/>
    <col min="5394" max="5632" width="8.88671875" style="53"/>
    <col min="5633" max="5633" width="46.109375" style="53" customWidth="1"/>
    <col min="5634" max="5634" width="11.6640625" style="53" customWidth="1"/>
    <col min="5635" max="5635" width="15.6640625" style="53" customWidth="1"/>
    <col min="5636" max="5636" width="17.44140625" style="53" customWidth="1"/>
    <col min="5637" max="5637" width="18.88671875" style="53" customWidth="1"/>
    <col min="5638" max="5638" width="14.6640625" style="53" customWidth="1"/>
    <col min="5639" max="5639" width="17.5546875" style="53" customWidth="1"/>
    <col min="5640" max="5640" width="14.6640625" style="53" customWidth="1"/>
    <col min="5641" max="5641" width="11" style="53" customWidth="1"/>
    <col min="5642" max="5642" width="11.109375" style="53" customWidth="1"/>
    <col min="5643" max="5644" width="13.33203125" style="53" customWidth="1"/>
    <col min="5645" max="5645" width="13.88671875" style="53" customWidth="1"/>
    <col min="5646" max="5649" width="9.109375" style="53" customWidth="1"/>
    <col min="5650" max="5888" width="8.88671875" style="53"/>
    <col min="5889" max="5889" width="46.109375" style="53" customWidth="1"/>
    <col min="5890" max="5890" width="11.6640625" style="53" customWidth="1"/>
    <col min="5891" max="5891" width="15.6640625" style="53" customWidth="1"/>
    <col min="5892" max="5892" width="17.44140625" style="53" customWidth="1"/>
    <col min="5893" max="5893" width="18.88671875" style="53" customWidth="1"/>
    <col min="5894" max="5894" width="14.6640625" style="53" customWidth="1"/>
    <col min="5895" max="5895" width="17.5546875" style="53" customWidth="1"/>
    <col min="5896" max="5896" width="14.6640625" style="53" customWidth="1"/>
    <col min="5897" max="5897" width="11" style="53" customWidth="1"/>
    <col min="5898" max="5898" width="11.109375" style="53" customWidth="1"/>
    <col min="5899" max="5900" width="13.33203125" style="53" customWidth="1"/>
    <col min="5901" max="5901" width="13.88671875" style="53" customWidth="1"/>
    <col min="5902" max="5905" width="9.109375" style="53" customWidth="1"/>
    <col min="5906" max="6144" width="8.88671875" style="53"/>
    <col min="6145" max="6145" width="46.109375" style="53" customWidth="1"/>
    <col min="6146" max="6146" width="11.6640625" style="53" customWidth="1"/>
    <col min="6147" max="6147" width="15.6640625" style="53" customWidth="1"/>
    <col min="6148" max="6148" width="17.44140625" style="53" customWidth="1"/>
    <col min="6149" max="6149" width="18.88671875" style="53" customWidth="1"/>
    <col min="6150" max="6150" width="14.6640625" style="53" customWidth="1"/>
    <col min="6151" max="6151" width="17.5546875" style="53" customWidth="1"/>
    <col min="6152" max="6152" width="14.6640625" style="53" customWidth="1"/>
    <col min="6153" max="6153" width="11" style="53" customWidth="1"/>
    <col min="6154" max="6154" width="11.109375" style="53" customWidth="1"/>
    <col min="6155" max="6156" width="13.33203125" style="53" customWidth="1"/>
    <col min="6157" max="6157" width="13.88671875" style="53" customWidth="1"/>
    <col min="6158" max="6161" width="9.109375" style="53" customWidth="1"/>
    <col min="6162" max="6400" width="8.88671875" style="53"/>
    <col min="6401" max="6401" width="46.109375" style="53" customWidth="1"/>
    <col min="6402" max="6402" width="11.6640625" style="53" customWidth="1"/>
    <col min="6403" max="6403" width="15.6640625" style="53" customWidth="1"/>
    <col min="6404" max="6404" width="17.44140625" style="53" customWidth="1"/>
    <col min="6405" max="6405" width="18.88671875" style="53" customWidth="1"/>
    <col min="6406" max="6406" width="14.6640625" style="53" customWidth="1"/>
    <col min="6407" max="6407" width="17.5546875" style="53" customWidth="1"/>
    <col min="6408" max="6408" width="14.6640625" style="53" customWidth="1"/>
    <col min="6409" max="6409" width="11" style="53" customWidth="1"/>
    <col min="6410" max="6410" width="11.109375" style="53" customWidth="1"/>
    <col min="6411" max="6412" width="13.33203125" style="53" customWidth="1"/>
    <col min="6413" max="6413" width="13.88671875" style="53" customWidth="1"/>
    <col min="6414" max="6417" width="9.109375" style="53" customWidth="1"/>
    <col min="6418" max="6656" width="8.88671875" style="53"/>
    <col min="6657" max="6657" width="46.109375" style="53" customWidth="1"/>
    <col min="6658" max="6658" width="11.6640625" style="53" customWidth="1"/>
    <col min="6659" max="6659" width="15.6640625" style="53" customWidth="1"/>
    <col min="6660" max="6660" width="17.44140625" style="53" customWidth="1"/>
    <col min="6661" max="6661" width="18.88671875" style="53" customWidth="1"/>
    <col min="6662" max="6662" width="14.6640625" style="53" customWidth="1"/>
    <col min="6663" max="6663" width="17.5546875" style="53" customWidth="1"/>
    <col min="6664" max="6664" width="14.6640625" style="53" customWidth="1"/>
    <col min="6665" max="6665" width="11" style="53" customWidth="1"/>
    <col min="6666" max="6666" width="11.109375" style="53" customWidth="1"/>
    <col min="6667" max="6668" width="13.33203125" style="53" customWidth="1"/>
    <col min="6669" max="6669" width="13.88671875" style="53" customWidth="1"/>
    <col min="6670" max="6673" width="9.109375" style="53" customWidth="1"/>
    <col min="6674" max="6912" width="8.88671875" style="53"/>
    <col min="6913" max="6913" width="46.109375" style="53" customWidth="1"/>
    <col min="6914" max="6914" width="11.6640625" style="53" customWidth="1"/>
    <col min="6915" max="6915" width="15.6640625" style="53" customWidth="1"/>
    <col min="6916" max="6916" width="17.44140625" style="53" customWidth="1"/>
    <col min="6917" max="6917" width="18.88671875" style="53" customWidth="1"/>
    <col min="6918" max="6918" width="14.6640625" style="53" customWidth="1"/>
    <col min="6919" max="6919" width="17.5546875" style="53" customWidth="1"/>
    <col min="6920" max="6920" width="14.6640625" style="53" customWidth="1"/>
    <col min="6921" max="6921" width="11" style="53" customWidth="1"/>
    <col min="6922" max="6922" width="11.109375" style="53" customWidth="1"/>
    <col min="6923" max="6924" width="13.33203125" style="53" customWidth="1"/>
    <col min="6925" max="6925" width="13.88671875" style="53" customWidth="1"/>
    <col min="6926" max="6929" width="9.109375" style="53" customWidth="1"/>
    <col min="6930" max="7168" width="8.88671875" style="53"/>
    <col min="7169" max="7169" width="46.109375" style="53" customWidth="1"/>
    <col min="7170" max="7170" width="11.6640625" style="53" customWidth="1"/>
    <col min="7171" max="7171" width="15.6640625" style="53" customWidth="1"/>
    <col min="7172" max="7172" width="17.44140625" style="53" customWidth="1"/>
    <col min="7173" max="7173" width="18.88671875" style="53" customWidth="1"/>
    <col min="7174" max="7174" width="14.6640625" style="53" customWidth="1"/>
    <col min="7175" max="7175" width="17.5546875" style="53" customWidth="1"/>
    <col min="7176" max="7176" width="14.6640625" style="53" customWidth="1"/>
    <col min="7177" max="7177" width="11" style="53" customWidth="1"/>
    <col min="7178" max="7178" width="11.109375" style="53" customWidth="1"/>
    <col min="7179" max="7180" width="13.33203125" style="53" customWidth="1"/>
    <col min="7181" max="7181" width="13.88671875" style="53" customWidth="1"/>
    <col min="7182" max="7185" width="9.109375" style="53" customWidth="1"/>
    <col min="7186" max="7424" width="8.88671875" style="53"/>
    <col min="7425" max="7425" width="46.109375" style="53" customWidth="1"/>
    <col min="7426" max="7426" width="11.6640625" style="53" customWidth="1"/>
    <col min="7427" max="7427" width="15.6640625" style="53" customWidth="1"/>
    <col min="7428" max="7428" width="17.44140625" style="53" customWidth="1"/>
    <col min="7429" max="7429" width="18.88671875" style="53" customWidth="1"/>
    <col min="7430" max="7430" width="14.6640625" style="53" customWidth="1"/>
    <col min="7431" max="7431" width="17.5546875" style="53" customWidth="1"/>
    <col min="7432" max="7432" width="14.6640625" style="53" customWidth="1"/>
    <col min="7433" max="7433" width="11" style="53" customWidth="1"/>
    <col min="7434" max="7434" width="11.109375" style="53" customWidth="1"/>
    <col min="7435" max="7436" width="13.33203125" style="53" customWidth="1"/>
    <col min="7437" max="7437" width="13.88671875" style="53" customWidth="1"/>
    <col min="7438" max="7441" width="9.109375" style="53" customWidth="1"/>
    <col min="7442" max="7680" width="8.88671875" style="53"/>
    <col min="7681" max="7681" width="46.109375" style="53" customWidth="1"/>
    <col min="7682" max="7682" width="11.6640625" style="53" customWidth="1"/>
    <col min="7683" max="7683" width="15.6640625" style="53" customWidth="1"/>
    <col min="7684" max="7684" width="17.44140625" style="53" customWidth="1"/>
    <col min="7685" max="7685" width="18.88671875" style="53" customWidth="1"/>
    <col min="7686" max="7686" width="14.6640625" style="53" customWidth="1"/>
    <col min="7687" max="7687" width="17.5546875" style="53" customWidth="1"/>
    <col min="7688" max="7688" width="14.6640625" style="53" customWidth="1"/>
    <col min="7689" max="7689" width="11" style="53" customWidth="1"/>
    <col min="7690" max="7690" width="11.109375" style="53" customWidth="1"/>
    <col min="7691" max="7692" width="13.33203125" style="53" customWidth="1"/>
    <col min="7693" max="7693" width="13.88671875" style="53" customWidth="1"/>
    <col min="7694" max="7697" width="9.109375" style="53" customWidth="1"/>
    <col min="7698" max="7936" width="8.88671875" style="53"/>
    <col min="7937" max="7937" width="46.109375" style="53" customWidth="1"/>
    <col min="7938" max="7938" width="11.6640625" style="53" customWidth="1"/>
    <col min="7939" max="7939" width="15.6640625" style="53" customWidth="1"/>
    <col min="7940" max="7940" width="17.44140625" style="53" customWidth="1"/>
    <col min="7941" max="7941" width="18.88671875" style="53" customWidth="1"/>
    <col min="7942" max="7942" width="14.6640625" style="53" customWidth="1"/>
    <col min="7943" max="7943" width="17.5546875" style="53" customWidth="1"/>
    <col min="7944" max="7944" width="14.6640625" style="53" customWidth="1"/>
    <col min="7945" max="7945" width="11" style="53" customWidth="1"/>
    <col min="7946" max="7946" width="11.109375" style="53" customWidth="1"/>
    <col min="7947" max="7948" width="13.33203125" style="53" customWidth="1"/>
    <col min="7949" max="7949" width="13.88671875" style="53" customWidth="1"/>
    <col min="7950" max="7953" width="9.109375" style="53" customWidth="1"/>
    <col min="7954" max="8192" width="8.88671875" style="53"/>
    <col min="8193" max="8193" width="46.109375" style="53" customWidth="1"/>
    <col min="8194" max="8194" width="11.6640625" style="53" customWidth="1"/>
    <col min="8195" max="8195" width="15.6640625" style="53" customWidth="1"/>
    <col min="8196" max="8196" width="17.44140625" style="53" customWidth="1"/>
    <col min="8197" max="8197" width="18.88671875" style="53" customWidth="1"/>
    <col min="8198" max="8198" width="14.6640625" style="53" customWidth="1"/>
    <col min="8199" max="8199" width="17.5546875" style="53" customWidth="1"/>
    <col min="8200" max="8200" width="14.6640625" style="53" customWidth="1"/>
    <col min="8201" max="8201" width="11" style="53" customWidth="1"/>
    <col min="8202" max="8202" width="11.109375" style="53" customWidth="1"/>
    <col min="8203" max="8204" width="13.33203125" style="53" customWidth="1"/>
    <col min="8205" max="8205" width="13.88671875" style="53" customWidth="1"/>
    <col min="8206" max="8209" width="9.109375" style="53" customWidth="1"/>
    <col min="8210" max="8448" width="8.88671875" style="53"/>
    <col min="8449" max="8449" width="46.109375" style="53" customWidth="1"/>
    <col min="8450" max="8450" width="11.6640625" style="53" customWidth="1"/>
    <col min="8451" max="8451" width="15.6640625" style="53" customWidth="1"/>
    <col min="8452" max="8452" width="17.44140625" style="53" customWidth="1"/>
    <col min="8453" max="8453" width="18.88671875" style="53" customWidth="1"/>
    <col min="8454" max="8454" width="14.6640625" style="53" customWidth="1"/>
    <col min="8455" max="8455" width="17.5546875" style="53" customWidth="1"/>
    <col min="8456" max="8456" width="14.6640625" style="53" customWidth="1"/>
    <col min="8457" max="8457" width="11" style="53" customWidth="1"/>
    <col min="8458" max="8458" width="11.109375" style="53" customWidth="1"/>
    <col min="8459" max="8460" width="13.33203125" style="53" customWidth="1"/>
    <col min="8461" max="8461" width="13.88671875" style="53" customWidth="1"/>
    <col min="8462" max="8465" width="9.109375" style="53" customWidth="1"/>
    <col min="8466" max="8704" width="8.88671875" style="53"/>
    <col min="8705" max="8705" width="46.109375" style="53" customWidth="1"/>
    <col min="8706" max="8706" width="11.6640625" style="53" customWidth="1"/>
    <col min="8707" max="8707" width="15.6640625" style="53" customWidth="1"/>
    <col min="8708" max="8708" width="17.44140625" style="53" customWidth="1"/>
    <col min="8709" max="8709" width="18.88671875" style="53" customWidth="1"/>
    <col min="8710" max="8710" width="14.6640625" style="53" customWidth="1"/>
    <col min="8711" max="8711" width="17.5546875" style="53" customWidth="1"/>
    <col min="8712" max="8712" width="14.6640625" style="53" customWidth="1"/>
    <col min="8713" max="8713" width="11" style="53" customWidth="1"/>
    <col min="8714" max="8714" width="11.109375" style="53" customWidth="1"/>
    <col min="8715" max="8716" width="13.33203125" style="53" customWidth="1"/>
    <col min="8717" max="8717" width="13.88671875" style="53" customWidth="1"/>
    <col min="8718" max="8721" width="9.109375" style="53" customWidth="1"/>
    <col min="8722" max="8960" width="8.88671875" style="53"/>
    <col min="8961" max="8961" width="46.109375" style="53" customWidth="1"/>
    <col min="8962" max="8962" width="11.6640625" style="53" customWidth="1"/>
    <col min="8963" max="8963" width="15.6640625" style="53" customWidth="1"/>
    <col min="8964" max="8964" width="17.44140625" style="53" customWidth="1"/>
    <col min="8965" max="8965" width="18.88671875" style="53" customWidth="1"/>
    <col min="8966" max="8966" width="14.6640625" style="53" customWidth="1"/>
    <col min="8967" max="8967" width="17.5546875" style="53" customWidth="1"/>
    <col min="8968" max="8968" width="14.6640625" style="53" customWidth="1"/>
    <col min="8969" max="8969" width="11" style="53" customWidth="1"/>
    <col min="8970" max="8970" width="11.109375" style="53" customWidth="1"/>
    <col min="8971" max="8972" width="13.33203125" style="53" customWidth="1"/>
    <col min="8973" max="8973" width="13.88671875" style="53" customWidth="1"/>
    <col min="8974" max="8977" width="9.109375" style="53" customWidth="1"/>
    <col min="8978" max="9216" width="8.88671875" style="53"/>
    <col min="9217" max="9217" width="46.109375" style="53" customWidth="1"/>
    <col min="9218" max="9218" width="11.6640625" style="53" customWidth="1"/>
    <col min="9219" max="9219" width="15.6640625" style="53" customWidth="1"/>
    <col min="9220" max="9220" width="17.44140625" style="53" customWidth="1"/>
    <col min="9221" max="9221" width="18.88671875" style="53" customWidth="1"/>
    <col min="9222" max="9222" width="14.6640625" style="53" customWidth="1"/>
    <col min="9223" max="9223" width="17.5546875" style="53" customWidth="1"/>
    <col min="9224" max="9224" width="14.6640625" style="53" customWidth="1"/>
    <col min="9225" max="9225" width="11" style="53" customWidth="1"/>
    <col min="9226" max="9226" width="11.109375" style="53" customWidth="1"/>
    <col min="9227" max="9228" width="13.33203125" style="53" customWidth="1"/>
    <col min="9229" max="9229" width="13.88671875" style="53" customWidth="1"/>
    <col min="9230" max="9233" width="9.109375" style="53" customWidth="1"/>
    <col min="9234" max="9472" width="8.88671875" style="53"/>
    <col min="9473" max="9473" width="46.109375" style="53" customWidth="1"/>
    <col min="9474" max="9474" width="11.6640625" style="53" customWidth="1"/>
    <col min="9475" max="9475" width="15.6640625" style="53" customWidth="1"/>
    <col min="9476" max="9476" width="17.44140625" style="53" customWidth="1"/>
    <col min="9477" max="9477" width="18.88671875" style="53" customWidth="1"/>
    <col min="9478" max="9478" width="14.6640625" style="53" customWidth="1"/>
    <col min="9479" max="9479" width="17.5546875" style="53" customWidth="1"/>
    <col min="9480" max="9480" width="14.6640625" style="53" customWidth="1"/>
    <col min="9481" max="9481" width="11" style="53" customWidth="1"/>
    <col min="9482" max="9482" width="11.109375" style="53" customWidth="1"/>
    <col min="9483" max="9484" width="13.33203125" style="53" customWidth="1"/>
    <col min="9485" max="9485" width="13.88671875" style="53" customWidth="1"/>
    <col min="9486" max="9489" width="9.109375" style="53" customWidth="1"/>
    <col min="9490" max="9728" width="8.88671875" style="53"/>
    <col min="9729" max="9729" width="46.109375" style="53" customWidth="1"/>
    <col min="9730" max="9730" width="11.6640625" style="53" customWidth="1"/>
    <col min="9731" max="9731" width="15.6640625" style="53" customWidth="1"/>
    <col min="9732" max="9732" width="17.44140625" style="53" customWidth="1"/>
    <col min="9733" max="9733" width="18.88671875" style="53" customWidth="1"/>
    <col min="9734" max="9734" width="14.6640625" style="53" customWidth="1"/>
    <col min="9735" max="9735" width="17.5546875" style="53" customWidth="1"/>
    <col min="9736" max="9736" width="14.6640625" style="53" customWidth="1"/>
    <col min="9737" max="9737" width="11" style="53" customWidth="1"/>
    <col min="9738" max="9738" width="11.109375" style="53" customWidth="1"/>
    <col min="9739" max="9740" width="13.33203125" style="53" customWidth="1"/>
    <col min="9741" max="9741" width="13.88671875" style="53" customWidth="1"/>
    <col min="9742" max="9745" width="9.109375" style="53" customWidth="1"/>
    <col min="9746" max="9984" width="8.88671875" style="53"/>
    <col min="9985" max="9985" width="46.109375" style="53" customWidth="1"/>
    <col min="9986" max="9986" width="11.6640625" style="53" customWidth="1"/>
    <col min="9987" max="9987" width="15.6640625" style="53" customWidth="1"/>
    <col min="9988" max="9988" width="17.44140625" style="53" customWidth="1"/>
    <col min="9989" max="9989" width="18.88671875" style="53" customWidth="1"/>
    <col min="9990" max="9990" width="14.6640625" style="53" customWidth="1"/>
    <col min="9991" max="9991" width="17.5546875" style="53" customWidth="1"/>
    <col min="9992" max="9992" width="14.6640625" style="53" customWidth="1"/>
    <col min="9993" max="9993" width="11" style="53" customWidth="1"/>
    <col min="9994" max="9994" width="11.109375" style="53" customWidth="1"/>
    <col min="9995" max="9996" width="13.33203125" style="53" customWidth="1"/>
    <col min="9997" max="9997" width="13.88671875" style="53" customWidth="1"/>
    <col min="9998" max="10001" width="9.109375" style="53" customWidth="1"/>
    <col min="10002" max="10240" width="8.88671875" style="53"/>
    <col min="10241" max="10241" width="46.109375" style="53" customWidth="1"/>
    <col min="10242" max="10242" width="11.6640625" style="53" customWidth="1"/>
    <col min="10243" max="10243" width="15.6640625" style="53" customWidth="1"/>
    <col min="10244" max="10244" width="17.44140625" style="53" customWidth="1"/>
    <col min="10245" max="10245" width="18.88671875" style="53" customWidth="1"/>
    <col min="10246" max="10246" width="14.6640625" style="53" customWidth="1"/>
    <col min="10247" max="10247" width="17.5546875" style="53" customWidth="1"/>
    <col min="10248" max="10248" width="14.6640625" style="53" customWidth="1"/>
    <col min="10249" max="10249" width="11" style="53" customWidth="1"/>
    <col min="10250" max="10250" width="11.109375" style="53" customWidth="1"/>
    <col min="10251" max="10252" width="13.33203125" style="53" customWidth="1"/>
    <col min="10253" max="10253" width="13.88671875" style="53" customWidth="1"/>
    <col min="10254" max="10257" width="9.109375" style="53" customWidth="1"/>
    <col min="10258" max="10496" width="8.88671875" style="53"/>
    <col min="10497" max="10497" width="46.109375" style="53" customWidth="1"/>
    <col min="10498" max="10498" width="11.6640625" style="53" customWidth="1"/>
    <col min="10499" max="10499" width="15.6640625" style="53" customWidth="1"/>
    <col min="10500" max="10500" width="17.44140625" style="53" customWidth="1"/>
    <col min="10501" max="10501" width="18.88671875" style="53" customWidth="1"/>
    <col min="10502" max="10502" width="14.6640625" style="53" customWidth="1"/>
    <col min="10503" max="10503" width="17.5546875" style="53" customWidth="1"/>
    <col min="10504" max="10504" width="14.6640625" style="53" customWidth="1"/>
    <col min="10505" max="10505" width="11" style="53" customWidth="1"/>
    <col min="10506" max="10506" width="11.109375" style="53" customWidth="1"/>
    <col min="10507" max="10508" width="13.33203125" style="53" customWidth="1"/>
    <col min="10509" max="10509" width="13.88671875" style="53" customWidth="1"/>
    <col min="10510" max="10513" width="9.109375" style="53" customWidth="1"/>
    <col min="10514" max="10752" width="8.88671875" style="53"/>
    <col min="10753" max="10753" width="46.109375" style="53" customWidth="1"/>
    <col min="10754" max="10754" width="11.6640625" style="53" customWidth="1"/>
    <col min="10755" max="10755" width="15.6640625" style="53" customWidth="1"/>
    <col min="10756" max="10756" width="17.44140625" style="53" customWidth="1"/>
    <col min="10757" max="10757" width="18.88671875" style="53" customWidth="1"/>
    <col min="10758" max="10758" width="14.6640625" style="53" customWidth="1"/>
    <col min="10759" max="10759" width="17.5546875" style="53" customWidth="1"/>
    <col min="10760" max="10760" width="14.6640625" style="53" customWidth="1"/>
    <col min="10761" max="10761" width="11" style="53" customWidth="1"/>
    <col min="10762" max="10762" width="11.109375" style="53" customWidth="1"/>
    <col min="10763" max="10764" width="13.33203125" style="53" customWidth="1"/>
    <col min="10765" max="10765" width="13.88671875" style="53" customWidth="1"/>
    <col min="10766" max="10769" width="9.109375" style="53" customWidth="1"/>
    <col min="10770" max="11008" width="8.88671875" style="53"/>
    <col min="11009" max="11009" width="46.109375" style="53" customWidth="1"/>
    <col min="11010" max="11010" width="11.6640625" style="53" customWidth="1"/>
    <col min="11011" max="11011" width="15.6640625" style="53" customWidth="1"/>
    <col min="11012" max="11012" width="17.44140625" style="53" customWidth="1"/>
    <col min="11013" max="11013" width="18.88671875" style="53" customWidth="1"/>
    <col min="11014" max="11014" width="14.6640625" style="53" customWidth="1"/>
    <col min="11015" max="11015" width="17.5546875" style="53" customWidth="1"/>
    <col min="11016" max="11016" width="14.6640625" style="53" customWidth="1"/>
    <col min="11017" max="11017" width="11" style="53" customWidth="1"/>
    <col min="11018" max="11018" width="11.109375" style="53" customWidth="1"/>
    <col min="11019" max="11020" width="13.33203125" style="53" customWidth="1"/>
    <col min="11021" max="11021" width="13.88671875" style="53" customWidth="1"/>
    <col min="11022" max="11025" width="9.109375" style="53" customWidth="1"/>
    <col min="11026" max="11264" width="8.88671875" style="53"/>
    <col min="11265" max="11265" width="46.109375" style="53" customWidth="1"/>
    <col min="11266" max="11266" width="11.6640625" style="53" customWidth="1"/>
    <col min="11267" max="11267" width="15.6640625" style="53" customWidth="1"/>
    <col min="11268" max="11268" width="17.44140625" style="53" customWidth="1"/>
    <col min="11269" max="11269" width="18.88671875" style="53" customWidth="1"/>
    <col min="11270" max="11270" width="14.6640625" style="53" customWidth="1"/>
    <col min="11271" max="11271" width="17.5546875" style="53" customWidth="1"/>
    <col min="11272" max="11272" width="14.6640625" style="53" customWidth="1"/>
    <col min="11273" max="11273" width="11" style="53" customWidth="1"/>
    <col min="11274" max="11274" width="11.109375" style="53" customWidth="1"/>
    <col min="11275" max="11276" width="13.33203125" style="53" customWidth="1"/>
    <col min="11277" max="11277" width="13.88671875" style="53" customWidth="1"/>
    <col min="11278" max="11281" width="9.109375" style="53" customWidth="1"/>
    <col min="11282" max="11520" width="8.88671875" style="53"/>
    <col min="11521" max="11521" width="46.109375" style="53" customWidth="1"/>
    <col min="11522" max="11522" width="11.6640625" style="53" customWidth="1"/>
    <col min="11523" max="11523" width="15.6640625" style="53" customWidth="1"/>
    <col min="11524" max="11524" width="17.44140625" style="53" customWidth="1"/>
    <col min="11525" max="11525" width="18.88671875" style="53" customWidth="1"/>
    <col min="11526" max="11526" width="14.6640625" style="53" customWidth="1"/>
    <col min="11527" max="11527" width="17.5546875" style="53" customWidth="1"/>
    <col min="11528" max="11528" width="14.6640625" style="53" customWidth="1"/>
    <col min="11529" max="11529" width="11" style="53" customWidth="1"/>
    <col min="11530" max="11530" width="11.109375" style="53" customWidth="1"/>
    <col min="11531" max="11532" width="13.33203125" style="53" customWidth="1"/>
    <col min="11533" max="11533" width="13.88671875" style="53" customWidth="1"/>
    <col min="11534" max="11537" width="9.109375" style="53" customWidth="1"/>
    <col min="11538" max="11776" width="8.88671875" style="53"/>
    <col min="11777" max="11777" width="46.109375" style="53" customWidth="1"/>
    <col min="11778" max="11778" width="11.6640625" style="53" customWidth="1"/>
    <col min="11779" max="11779" width="15.6640625" style="53" customWidth="1"/>
    <col min="11780" max="11780" width="17.44140625" style="53" customWidth="1"/>
    <col min="11781" max="11781" width="18.88671875" style="53" customWidth="1"/>
    <col min="11782" max="11782" width="14.6640625" style="53" customWidth="1"/>
    <col min="11783" max="11783" width="17.5546875" style="53" customWidth="1"/>
    <col min="11784" max="11784" width="14.6640625" style="53" customWidth="1"/>
    <col min="11785" max="11785" width="11" style="53" customWidth="1"/>
    <col min="11786" max="11786" width="11.109375" style="53" customWidth="1"/>
    <col min="11787" max="11788" width="13.33203125" style="53" customWidth="1"/>
    <col min="11789" max="11789" width="13.88671875" style="53" customWidth="1"/>
    <col min="11790" max="11793" width="9.109375" style="53" customWidth="1"/>
    <col min="11794" max="12032" width="8.88671875" style="53"/>
    <col min="12033" max="12033" width="46.109375" style="53" customWidth="1"/>
    <col min="12034" max="12034" width="11.6640625" style="53" customWidth="1"/>
    <col min="12035" max="12035" width="15.6640625" style="53" customWidth="1"/>
    <col min="12036" max="12036" width="17.44140625" style="53" customWidth="1"/>
    <col min="12037" max="12037" width="18.88671875" style="53" customWidth="1"/>
    <col min="12038" max="12038" width="14.6640625" style="53" customWidth="1"/>
    <col min="12039" max="12039" width="17.5546875" style="53" customWidth="1"/>
    <col min="12040" max="12040" width="14.6640625" style="53" customWidth="1"/>
    <col min="12041" max="12041" width="11" style="53" customWidth="1"/>
    <col min="12042" max="12042" width="11.109375" style="53" customWidth="1"/>
    <col min="12043" max="12044" width="13.33203125" style="53" customWidth="1"/>
    <col min="12045" max="12045" width="13.88671875" style="53" customWidth="1"/>
    <col min="12046" max="12049" width="9.109375" style="53" customWidth="1"/>
    <col min="12050" max="12288" width="8.88671875" style="53"/>
    <col min="12289" max="12289" width="46.109375" style="53" customWidth="1"/>
    <col min="12290" max="12290" width="11.6640625" style="53" customWidth="1"/>
    <col min="12291" max="12291" width="15.6640625" style="53" customWidth="1"/>
    <col min="12292" max="12292" width="17.44140625" style="53" customWidth="1"/>
    <col min="12293" max="12293" width="18.88671875" style="53" customWidth="1"/>
    <col min="12294" max="12294" width="14.6640625" style="53" customWidth="1"/>
    <col min="12295" max="12295" width="17.5546875" style="53" customWidth="1"/>
    <col min="12296" max="12296" width="14.6640625" style="53" customWidth="1"/>
    <col min="12297" max="12297" width="11" style="53" customWidth="1"/>
    <col min="12298" max="12298" width="11.109375" style="53" customWidth="1"/>
    <col min="12299" max="12300" width="13.33203125" style="53" customWidth="1"/>
    <col min="12301" max="12301" width="13.88671875" style="53" customWidth="1"/>
    <col min="12302" max="12305" width="9.109375" style="53" customWidth="1"/>
    <col min="12306" max="12544" width="8.88671875" style="53"/>
    <col min="12545" max="12545" width="46.109375" style="53" customWidth="1"/>
    <col min="12546" max="12546" width="11.6640625" style="53" customWidth="1"/>
    <col min="12547" max="12547" width="15.6640625" style="53" customWidth="1"/>
    <col min="12548" max="12548" width="17.44140625" style="53" customWidth="1"/>
    <col min="12549" max="12549" width="18.88671875" style="53" customWidth="1"/>
    <col min="12550" max="12550" width="14.6640625" style="53" customWidth="1"/>
    <col min="12551" max="12551" width="17.5546875" style="53" customWidth="1"/>
    <col min="12552" max="12552" width="14.6640625" style="53" customWidth="1"/>
    <col min="12553" max="12553" width="11" style="53" customWidth="1"/>
    <col min="12554" max="12554" width="11.109375" style="53" customWidth="1"/>
    <col min="12555" max="12556" width="13.33203125" style="53" customWidth="1"/>
    <col min="12557" max="12557" width="13.88671875" style="53" customWidth="1"/>
    <col min="12558" max="12561" width="9.109375" style="53" customWidth="1"/>
    <col min="12562" max="12800" width="8.88671875" style="53"/>
    <col min="12801" max="12801" width="46.109375" style="53" customWidth="1"/>
    <col min="12802" max="12802" width="11.6640625" style="53" customWidth="1"/>
    <col min="12803" max="12803" width="15.6640625" style="53" customWidth="1"/>
    <col min="12804" max="12804" width="17.44140625" style="53" customWidth="1"/>
    <col min="12805" max="12805" width="18.88671875" style="53" customWidth="1"/>
    <col min="12806" max="12806" width="14.6640625" style="53" customWidth="1"/>
    <col min="12807" max="12807" width="17.5546875" style="53" customWidth="1"/>
    <col min="12808" max="12808" width="14.6640625" style="53" customWidth="1"/>
    <col min="12809" max="12809" width="11" style="53" customWidth="1"/>
    <col min="12810" max="12810" width="11.109375" style="53" customWidth="1"/>
    <col min="12811" max="12812" width="13.33203125" style="53" customWidth="1"/>
    <col min="12813" max="12813" width="13.88671875" style="53" customWidth="1"/>
    <col min="12814" max="12817" width="9.109375" style="53" customWidth="1"/>
    <col min="12818" max="13056" width="8.88671875" style="53"/>
    <col min="13057" max="13057" width="46.109375" style="53" customWidth="1"/>
    <col min="13058" max="13058" width="11.6640625" style="53" customWidth="1"/>
    <col min="13059" max="13059" width="15.6640625" style="53" customWidth="1"/>
    <col min="13060" max="13060" width="17.44140625" style="53" customWidth="1"/>
    <col min="13061" max="13061" width="18.88671875" style="53" customWidth="1"/>
    <col min="13062" max="13062" width="14.6640625" style="53" customWidth="1"/>
    <col min="13063" max="13063" width="17.5546875" style="53" customWidth="1"/>
    <col min="13064" max="13064" width="14.6640625" style="53" customWidth="1"/>
    <col min="13065" max="13065" width="11" style="53" customWidth="1"/>
    <col min="13066" max="13066" width="11.109375" style="53" customWidth="1"/>
    <col min="13067" max="13068" width="13.33203125" style="53" customWidth="1"/>
    <col min="13069" max="13069" width="13.88671875" style="53" customWidth="1"/>
    <col min="13070" max="13073" width="9.109375" style="53" customWidth="1"/>
    <col min="13074" max="13312" width="8.88671875" style="53"/>
    <col min="13313" max="13313" width="46.109375" style="53" customWidth="1"/>
    <col min="13314" max="13314" width="11.6640625" style="53" customWidth="1"/>
    <col min="13315" max="13315" width="15.6640625" style="53" customWidth="1"/>
    <col min="13316" max="13316" width="17.44140625" style="53" customWidth="1"/>
    <col min="13317" max="13317" width="18.88671875" style="53" customWidth="1"/>
    <col min="13318" max="13318" width="14.6640625" style="53" customWidth="1"/>
    <col min="13319" max="13319" width="17.5546875" style="53" customWidth="1"/>
    <col min="13320" max="13320" width="14.6640625" style="53" customWidth="1"/>
    <col min="13321" max="13321" width="11" style="53" customWidth="1"/>
    <col min="13322" max="13322" width="11.109375" style="53" customWidth="1"/>
    <col min="13323" max="13324" width="13.33203125" style="53" customWidth="1"/>
    <col min="13325" max="13325" width="13.88671875" style="53" customWidth="1"/>
    <col min="13326" max="13329" width="9.109375" style="53" customWidth="1"/>
    <col min="13330" max="13568" width="8.88671875" style="53"/>
    <col min="13569" max="13569" width="46.109375" style="53" customWidth="1"/>
    <col min="13570" max="13570" width="11.6640625" style="53" customWidth="1"/>
    <col min="13571" max="13571" width="15.6640625" style="53" customWidth="1"/>
    <col min="13572" max="13572" width="17.44140625" style="53" customWidth="1"/>
    <col min="13573" max="13573" width="18.88671875" style="53" customWidth="1"/>
    <col min="13574" max="13574" width="14.6640625" style="53" customWidth="1"/>
    <col min="13575" max="13575" width="17.5546875" style="53" customWidth="1"/>
    <col min="13576" max="13576" width="14.6640625" style="53" customWidth="1"/>
    <col min="13577" max="13577" width="11" style="53" customWidth="1"/>
    <col min="13578" max="13578" width="11.109375" style="53" customWidth="1"/>
    <col min="13579" max="13580" width="13.33203125" style="53" customWidth="1"/>
    <col min="13581" max="13581" width="13.88671875" style="53" customWidth="1"/>
    <col min="13582" max="13585" width="9.109375" style="53" customWidth="1"/>
    <col min="13586" max="13824" width="8.88671875" style="53"/>
    <col min="13825" max="13825" width="46.109375" style="53" customWidth="1"/>
    <col min="13826" max="13826" width="11.6640625" style="53" customWidth="1"/>
    <col min="13827" max="13827" width="15.6640625" style="53" customWidth="1"/>
    <col min="13828" max="13828" width="17.44140625" style="53" customWidth="1"/>
    <col min="13829" max="13829" width="18.88671875" style="53" customWidth="1"/>
    <col min="13830" max="13830" width="14.6640625" style="53" customWidth="1"/>
    <col min="13831" max="13831" width="17.5546875" style="53" customWidth="1"/>
    <col min="13832" max="13832" width="14.6640625" style="53" customWidth="1"/>
    <col min="13833" max="13833" width="11" style="53" customWidth="1"/>
    <col min="13834" max="13834" width="11.109375" style="53" customWidth="1"/>
    <col min="13835" max="13836" width="13.33203125" style="53" customWidth="1"/>
    <col min="13837" max="13837" width="13.88671875" style="53" customWidth="1"/>
    <col min="13838" max="13841" width="9.109375" style="53" customWidth="1"/>
    <col min="13842" max="14080" width="8.88671875" style="53"/>
    <col min="14081" max="14081" width="46.109375" style="53" customWidth="1"/>
    <col min="14082" max="14082" width="11.6640625" style="53" customWidth="1"/>
    <col min="14083" max="14083" width="15.6640625" style="53" customWidth="1"/>
    <col min="14084" max="14084" width="17.44140625" style="53" customWidth="1"/>
    <col min="14085" max="14085" width="18.88671875" style="53" customWidth="1"/>
    <col min="14086" max="14086" width="14.6640625" style="53" customWidth="1"/>
    <col min="14087" max="14087" width="17.5546875" style="53" customWidth="1"/>
    <col min="14088" max="14088" width="14.6640625" style="53" customWidth="1"/>
    <col min="14089" max="14089" width="11" style="53" customWidth="1"/>
    <col min="14090" max="14090" width="11.109375" style="53" customWidth="1"/>
    <col min="14091" max="14092" width="13.33203125" style="53" customWidth="1"/>
    <col min="14093" max="14093" width="13.88671875" style="53" customWidth="1"/>
    <col min="14094" max="14097" width="9.109375" style="53" customWidth="1"/>
    <col min="14098" max="14336" width="8.88671875" style="53"/>
    <col min="14337" max="14337" width="46.109375" style="53" customWidth="1"/>
    <col min="14338" max="14338" width="11.6640625" style="53" customWidth="1"/>
    <col min="14339" max="14339" width="15.6640625" style="53" customWidth="1"/>
    <col min="14340" max="14340" width="17.44140625" style="53" customWidth="1"/>
    <col min="14341" max="14341" width="18.88671875" style="53" customWidth="1"/>
    <col min="14342" max="14342" width="14.6640625" style="53" customWidth="1"/>
    <col min="14343" max="14343" width="17.5546875" style="53" customWidth="1"/>
    <col min="14344" max="14344" width="14.6640625" style="53" customWidth="1"/>
    <col min="14345" max="14345" width="11" style="53" customWidth="1"/>
    <col min="14346" max="14346" width="11.109375" style="53" customWidth="1"/>
    <col min="14347" max="14348" width="13.33203125" style="53" customWidth="1"/>
    <col min="14349" max="14349" width="13.88671875" style="53" customWidth="1"/>
    <col min="14350" max="14353" width="9.109375" style="53" customWidth="1"/>
    <col min="14354" max="14592" width="8.88671875" style="53"/>
    <col min="14593" max="14593" width="46.109375" style="53" customWidth="1"/>
    <col min="14594" max="14594" width="11.6640625" style="53" customWidth="1"/>
    <col min="14595" max="14595" width="15.6640625" style="53" customWidth="1"/>
    <col min="14596" max="14596" width="17.44140625" style="53" customWidth="1"/>
    <col min="14597" max="14597" width="18.88671875" style="53" customWidth="1"/>
    <col min="14598" max="14598" width="14.6640625" style="53" customWidth="1"/>
    <col min="14599" max="14599" width="17.5546875" style="53" customWidth="1"/>
    <col min="14600" max="14600" width="14.6640625" style="53" customWidth="1"/>
    <col min="14601" max="14601" width="11" style="53" customWidth="1"/>
    <col min="14602" max="14602" width="11.109375" style="53" customWidth="1"/>
    <col min="14603" max="14604" width="13.33203125" style="53" customWidth="1"/>
    <col min="14605" max="14605" width="13.88671875" style="53" customWidth="1"/>
    <col min="14606" max="14609" width="9.109375" style="53" customWidth="1"/>
    <col min="14610" max="14848" width="8.88671875" style="53"/>
    <col min="14849" max="14849" width="46.109375" style="53" customWidth="1"/>
    <col min="14850" max="14850" width="11.6640625" style="53" customWidth="1"/>
    <col min="14851" max="14851" width="15.6640625" style="53" customWidth="1"/>
    <col min="14852" max="14852" width="17.44140625" style="53" customWidth="1"/>
    <col min="14853" max="14853" width="18.88671875" style="53" customWidth="1"/>
    <col min="14854" max="14854" width="14.6640625" style="53" customWidth="1"/>
    <col min="14855" max="14855" width="17.5546875" style="53" customWidth="1"/>
    <col min="14856" max="14856" width="14.6640625" style="53" customWidth="1"/>
    <col min="14857" max="14857" width="11" style="53" customWidth="1"/>
    <col min="14858" max="14858" width="11.109375" style="53" customWidth="1"/>
    <col min="14859" max="14860" width="13.33203125" style="53" customWidth="1"/>
    <col min="14861" max="14861" width="13.88671875" style="53" customWidth="1"/>
    <col min="14862" max="14865" width="9.109375" style="53" customWidth="1"/>
    <col min="14866" max="15104" width="8.88671875" style="53"/>
    <col min="15105" max="15105" width="46.109375" style="53" customWidth="1"/>
    <col min="15106" max="15106" width="11.6640625" style="53" customWidth="1"/>
    <col min="15107" max="15107" width="15.6640625" style="53" customWidth="1"/>
    <col min="15108" max="15108" width="17.44140625" style="53" customWidth="1"/>
    <col min="15109" max="15109" width="18.88671875" style="53" customWidth="1"/>
    <col min="15110" max="15110" width="14.6640625" style="53" customWidth="1"/>
    <col min="15111" max="15111" width="17.5546875" style="53" customWidth="1"/>
    <col min="15112" max="15112" width="14.6640625" style="53" customWidth="1"/>
    <col min="15113" max="15113" width="11" style="53" customWidth="1"/>
    <col min="15114" max="15114" width="11.109375" style="53" customWidth="1"/>
    <col min="15115" max="15116" width="13.33203125" style="53" customWidth="1"/>
    <col min="15117" max="15117" width="13.88671875" style="53" customWidth="1"/>
    <col min="15118" max="15121" width="9.109375" style="53" customWidth="1"/>
    <col min="15122" max="15360" width="8.88671875" style="53"/>
    <col min="15361" max="15361" width="46.109375" style="53" customWidth="1"/>
    <col min="15362" max="15362" width="11.6640625" style="53" customWidth="1"/>
    <col min="15363" max="15363" width="15.6640625" style="53" customWidth="1"/>
    <col min="15364" max="15364" width="17.44140625" style="53" customWidth="1"/>
    <col min="15365" max="15365" width="18.88671875" style="53" customWidth="1"/>
    <col min="15366" max="15366" width="14.6640625" style="53" customWidth="1"/>
    <col min="15367" max="15367" width="17.5546875" style="53" customWidth="1"/>
    <col min="15368" max="15368" width="14.6640625" style="53" customWidth="1"/>
    <col min="15369" max="15369" width="11" style="53" customWidth="1"/>
    <col min="15370" max="15370" width="11.109375" style="53" customWidth="1"/>
    <col min="15371" max="15372" width="13.33203125" style="53" customWidth="1"/>
    <col min="15373" max="15373" width="13.88671875" style="53" customWidth="1"/>
    <col min="15374" max="15377" width="9.109375" style="53" customWidth="1"/>
    <col min="15378" max="15616" width="8.88671875" style="53"/>
    <col min="15617" max="15617" width="46.109375" style="53" customWidth="1"/>
    <col min="15618" max="15618" width="11.6640625" style="53" customWidth="1"/>
    <col min="15619" max="15619" width="15.6640625" style="53" customWidth="1"/>
    <col min="15620" max="15620" width="17.44140625" style="53" customWidth="1"/>
    <col min="15621" max="15621" width="18.88671875" style="53" customWidth="1"/>
    <col min="15622" max="15622" width="14.6640625" style="53" customWidth="1"/>
    <col min="15623" max="15623" width="17.5546875" style="53" customWidth="1"/>
    <col min="15624" max="15624" width="14.6640625" style="53" customWidth="1"/>
    <col min="15625" max="15625" width="11" style="53" customWidth="1"/>
    <col min="15626" max="15626" width="11.109375" style="53" customWidth="1"/>
    <col min="15627" max="15628" width="13.33203125" style="53" customWidth="1"/>
    <col min="15629" max="15629" width="13.88671875" style="53" customWidth="1"/>
    <col min="15630" max="15633" width="9.109375" style="53" customWidth="1"/>
    <col min="15634" max="15872" width="8.88671875" style="53"/>
    <col min="15873" max="15873" width="46.109375" style="53" customWidth="1"/>
    <col min="15874" max="15874" width="11.6640625" style="53" customWidth="1"/>
    <col min="15875" max="15875" width="15.6640625" style="53" customWidth="1"/>
    <col min="15876" max="15876" width="17.44140625" style="53" customWidth="1"/>
    <col min="15877" max="15877" width="18.88671875" style="53" customWidth="1"/>
    <col min="15878" max="15878" width="14.6640625" style="53" customWidth="1"/>
    <col min="15879" max="15879" width="17.5546875" style="53" customWidth="1"/>
    <col min="15880" max="15880" width="14.6640625" style="53" customWidth="1"/>
    <col min="15881" max="15881" width="11" style="53" customWidth="1"/>
    <col min="15882" max="15882" width="11.109375" style="53" customWidth="1"/>
    <col min="15883" max="15884" width="13.33203125" style="53" customWidth="1"/>
    <col min="15885" max="15885" width="13.88671875" style="53" customWidth="1"/>
    <col min="15886" max="15889" width="9.109375" style="53" customWidth="1"/>
    <col min="15890" max="16128" width="8.88671875" style="53"/>
    <col min="16129" max="16129" width="46.109375" style="53" customWidth="1"/>
    <col min="16130" max="16130" width="11.6640625" style="53" customWidth="1"/>
    <col min="16131" max="16131" width="15.6640625" style="53" customWidth="1"/>
    <col min="16132" max="16132" width="17.44140625" style="53" customWidth="1"/>
    <col min="16133" max="16133" width="18.88671875" style="53" customWidth="1"/>
    <col min="16134" max="16134" width="14.6640625" style="53" customWidth="1"/>
    <col min="16135" max="16135" width="17.5546875" style="53" customWidth="1"/>
    <col min="16136" max="16136" width="14.6640625" style="53" customWidth="1"/>
    <col min="16137" max="16137" width="11" style="53" customWidth="1"/>
    <col min="16138" max="16138" width="11.109375" style="53" customWidth="1"/>
    <col min="16139" max="16140" width="13.33203125" style="53" customWidth="1"/>
    <col min="16141" max="16141" width="13.88671875" style="53" customWidth="1"/>
    <col min="16142" max="16145" width="9.109375" style="53" customWidth="1"/>
    <col min="16146" max="16384" width="8.88671875" style="53"/>
  </cols>
  <sheetData>
    <row r="1" spans="1:256" ht="18" hidden="1" customHeight="1" x14ac:dyDescent="0.3">
      <c r="F1" s="129"/>
      <c r="G1" s="129"/>
      <c r="H1" s="129"/>
    </row>
    <row r="2" spans="1:256" ht="18" hidden="1" customHeight="1" x14ac:dyDescent="0.3">
      <c r="F2" s="129"/>
      <c r="G2" s="129"/>
      <c r="H2" s="129"/>
    </row>
    <row r="3" spans="1:256" ht="18" hidden="1" customHeight="1" x14ac:dyDescent="0.3">
      <c r="F3" s="129"/>
      <c r="G3" s="129"/>
      <c r="H3" s="129"/>
    </row>
    <row r="4" spans="1:256" s="131" customFormat="1" ht="14.4" customHeight="1" x14ac:dyDescent="0.3">
      <c r="A4" s="130"/>
      <c r="B4" s="130"/>
      <c r="E4" s="359"/>
      <c r="F4" s="359"/>
      <c r="G4" s="699" t="s">
        <v>141</v>
      </c>
      <c r="H4" s="699"/>
      <c r="I4" s="132"/>
    </row>
    <row r="5" spans="1:256" s="131" customFormat="1" ht="28.95" customHeight="1" x14ac:dyDescent="0.3">
      <c r="A5" s="148"/>
      <c r="B5" s="130"/>
      <c r="E5" s="699" t="s">
        <v>281</v>
      </c>
      <c r="F5" s="699"/>
      <c r="G5" s="699"/>
      <c r="H5" s="699"/>
      <c r="I5" s="132"/>
    </row>
    <row r="6" spans="1:256" s="131" customFormat="1" ht="13.95" customHeight="1" x14ac:dyDescent="0.3">
      <c r="A6" s="130"/>
      <c r="B6" s="130"/>
      <c r="E6" s="699" t="s">
        <v>142</v>
      </c>
      <c r="F6" s="699"/>
      <c r="G6" s="699"/>
      <c r="H6" s="699"/>
      <c r="I6" s="132"/>
    </row>
    <row r="7" spans="1:256" s="131" customFormat="1" ht="22.2" customHeight="1" x14ac:dyDescent="0.3">
      <c r="A7" s="130"/>
      <c r="B7" s="130"/>
      <c r="E7" s="699" t="s">
        <v>143</v>
      </c>
      <c r="F7" s="699"/>
      <c r="G7" s="699"/>
      <c r="H7" s="699"/>
      <c r="I7" s="132"/>
    </row>
    <row r="8" spans="1:256" s="131" customFormat="1" ht="13.95" customHeight="1" x14ac:dyDescent="0.3">
      <c r="A8" s="130"/>
      <c r="B8" s="130"/>
      <c r="E8" s="681"/>
      <c r="F8" s="681"/>
      <c r="G8" s="322"/>
      <c r="H8" s="322"/>
      <c r="I8" s="132"/>
    </row>
    <row r="9" spans="1:256" s="131" customFormat="1" ht="25.95" customHeight="1" x14ac:dyDescent="0.3">
      <c r="A9" s="293"/>
      <c r="B9" s="130"/>
      <c r="E9" s="709" t="s">
        <v>121</v>
      </c>
      <c r="F9" s="709"/>
      <c r="G9" s="709"/>
      <c r="H9" s="709"/>
      <c r="I9" s="132"/>
    </row>
    <row r="10" spans="1:256" s="134" customFormat="1" ht="19.2" customHeight="1" x14ac:dyDescent="0.35">
      <c r="A10" s="133"/>
      <c r="B10" s="133"/>
      <c r="C10" s="133"/>
      <c r="D10" s="147"/>
      <c r="E10" s="710" t="s">
        <v>282</v>
      </c>
      <c r="F10" s="710"/>
      <c r="G10" s="710"/>
      <c r="H10" s="710"/>
      <c r="I10" s="147"/>
      <c r="J10" s="147"/>
      <c r="K10" s="147"/>
      <c r="L10" s="147"/>
    </row>
    <row r="11" spans="1:256" s="134" customFormat="1" ht="24" customHeight="1" x14ac:dyDescent="0.35">
      <c r="A11" s="133"/>
      <c r="B11" s="133"/>
      <c r="C11" s="133"/>
      <c r="D11" s="146"/>
      <c r="E11" s="710" t="s">
        <v>122</v>
      </c>
      <c r="F11" s="710"/>
      <c r="G11" s="710"/>
      <c r="H11" s="710"/>
      <c r="I11" s="146"/>
      <c r="J11" s="146"/>
      <c r="K11" s="146"/>
      <c r="L11" s="146"/>
    </row>
    <row r="12" spans="1:256" s="134" customFormat="1" ht="21.6" customHeight="1" x14ac:dyDescent="0.35">
      <c r="A12" s="133"/>
      <c r="B12" s="133"/>
      <c r="C12" s="133"/>
      <c r="D12" s="147"/>
      <c r="E12" s="709" t="s">
        <v>123</v>
      </c>
      <c r="F12" s="709"/>
      <c r="G12" s="709"/>
      <c r="H12" s="709"/>
      <c r="I12" s="147"/>
      <c r="J12" s="147"/>
      <c r="K12" s="147"/>
      <c r="L12" s="147"/>
    </row>
    <row r="13" spans="1:256" s="134" customFormat="1" ht="24" customHeight="1" x14ac:dyDescent="0.4">
      <c r="A13" s="135"/>
      <c r="B13" s="135"/>
      <c r="C13" s="135"/>
      <c r="D13" s="147"/>
      <c r="E13" s="863"/>
      <c r="F13" s="863"/>
      <c r="G13" s="863"/>
      <c r="H13" s="863"/>
      <c r="I13" s="147"/>
      <c r="J13" s="147"/>
      <c r="K13" s="147"/>
      <c r="L13" s="147"/>
    </row>
    <row r="14" spans="1:256" s="136" customFormat="1" ht="18" customHeight="1" x14ac:dyDescent="0.4">
      <c r="A14" s="135"/>
      <c r="B14" s="135"/>
      <c r="C14" s="135"/>
      <c r="D14" s="147"/>
      <c r="E14" s="147"/>
      <c r="F14" s="147"/>
      <c r="G14" s="147"/>
      <c r="H14" s="147"/>
      <c r="I14" s="147"/>
      <c r="J14" s="147"/>
      <c r="K14" s="147"/>
      <c r="L14" s="147"/>
    </row>
    <row r="15" spans="1:256" s="134" customFormat="1" ht="19.2" customHeight="1" x14ac:dyDescent="0.4">
      <c r="A15" s="135"/>
      <c r="B15" s="135"/>
      <c r="C15" s="135"/>
      <c r="D15" s="189"/>
      <c r="E15" s="189"/>
      <c r="F15" s="189"/>
      <c r="G15" s="189"/>
      <c r="H15" s="189"/>
      <c r="I15" s="137"/>
      <c r="J15" s="137"/>
      <c r="K15" s="137"/>
      <c r="L15" s="137"/>
    </row>
    <row r="16" spans="1:256" s="61" customFormat="1" ht="26.4" customHeight="1" x14ac:dyDescent="0.4">
      <c r="A16" s="99"/>
      <c r="B16" s="99"/>
      <c r="C16" s="99"/>
      <c r="D16" s="891"/>
      <c r="E16" s="891"/>
      <c r="F16" s="891"/>
      <c r="G16" s="891"/>
      <c r="H16" s="891"/>
      <c r="I16" s="891"/>
      <c r="J16" s="891"/>
      <c r="K16" s="891"/>
      <c r="L16" s="891"/>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row>
    <row r="17" spans="1:256" s="61" customFormat="1" ht="22.2" customHeight="1" x14ac:dyDescent="0.4">
      <c r="A17" s="64"/>
      <c r="B17" s="64"/>
      <c r="C17" s="64"/>
      <c r="D17" s="64"/>
      <c r="E17" s="64"/>
      <c r="F17" s="65"/>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pans="1:256" s="61" customFormat="1" ht="21" customHeight="1" x14ac:dyDescent="0.4">
      <c r="A18" s="66"/>
      <c r="B18" s="66"/>
      <c r="C18" s="67" t="s">
        <v>0</v>
      </c>
      <c r="D18" s="67"/>
      <c r="E18" s="67"/>
      <c r="F18" s="67"/>
      <c r="G18" s="67"/>
      <c r="H18" s="67"/>
      <c r="I18" s="68"/>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s="61" customFormat="1" ht="22.2" customHeight="1" x14ac:dyDescent="0.4">
      <c r="A19" s="727" t="s">
        <v>46</v>
      </c>
      <c r="B19" s="727"/>
      <c r="C19" s="727"/>
      <c r="D19" s="727"/>
      <c r="E19" s="727"/>
      <c r="F19" s="727"/>
      <c r="G19" s="727"/>
      <c r="H19" s="69"/>
      <c r="I19" s="68"/>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row>
    <row r="20" spans="1:256" s="61" customFormat="1" ht="22.95" customHeight="1" x14ac:dyDescent="0.4">
      <c r="A20" s="66"/>
      <c r="B20" s="724" t="s">
        <v>1</v>
      </c>
      <c r="C20" s="724"/>
      <c r="D20" s="724"/>
      <c r="E20" s="724"/>
      <c r="F20" s="70"/>
      <c r="G20" s="70"/>
      <c r="H20" s="70"/>
      <c r="I20" s="68"/>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row>
    <row r="21" spans="1:256" s="61" customFormat="1" ht="18.75" customHeight="1" x14ac:dyDescent="0.4">
      <c r="A21" s="66"/>
      <c r="B21" s="67"/>
      <c r="C21" s="67" t="s">
        <v>283</v>
      </c>
      <c r="D21" s="67"/>
      <c r="E21" s="67"/>
      <c r="F21" s="67"/>
      <c r="G21" s="67"/>
      <c r="H21" s="67"/>
      <c r="I21" s="68"/>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row>
    <row r="22" spans="1:256" s="61" customFormat="1" ht="51.6" customHeight="1" x14ac:dyDescent="0.4">
      <c r="A22" s="716" t="s">
        <v>192</v>
      </c>
      <c r="B22" s="716"/>
      <c r="C22" s="716"/>
      <c r="D22" s="716"/>
      <c r="E22" s="716"/>
      <c r="F22" s="716"/>
      <c r="G22" s="716"/>
      <c r="H22" s="716"/>
      <c r="I22" s="716"/>
      <c r="J22" s="716"/>
      <c r="K22" s="716"/>
      <c r="L22" s="716"/>
      <c r="M22" s="71"/>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row>
    <row r="23" spans="1:256" s="246" customFormat="1" ht="30.6" customHeight="1" x14ac:dyDescent="0.3">
      <c r="A23" s="704" t="s">
        <v>299</v>
      </c>
      <c r="B23" s="704"/>
      <c r="C23" s="704"/>
      <c r="D23" s="704"/>
      <c r="E23" s="704"/>
      <c r="F23" s="704"/>
      <c r="G23" s="704"/>
      <c r="H23" s="247"/>
      <c r="I23" s="248"/>
      <c r="J23" s="247"/>
      <c r="K23" s="247"/>
      <c r="L23" s="247"/>
      <c r="M23" s="247"/>
    </row>
    <row r="24" spans="1:256" s="280" customFormat="1" ht="94.2" customHeight="1" x14ac:dyDescent="0.3">
      <c r="A24" s="725" t="s">
        <v>321</v>
      </c>
      <c r="B24" s="725"/>
      <c r="C24" s="725"/>
      <c r="D24" s="725"/>
      <c r="E24" s="725"/>
      <c r="F24" s="725"/>
      <c r="G24" s="725"/>
      <c r="H24" s="725"/>
      <c r="I24" s="725"/>
      <c r="J24" s="725"/>
      <c r="K24" s="725"/>
      <c r="L24" s="725"/>
      <c r="M24" s="279"/>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8"/>
      <c r="CN24" s="278"/>
      <c r="CO24" s="278"/>
      <c r="CP24" s="278"/>
      <c r="CQ24" s="278"/>
      <c r="CR24" s="278"/>
      <c r="CS24" s="278"/>
      <c r="CT24" s="278"/>
      <c r="CU24" s="278"/>
      <c r="CV24" s="278"/>
      <c r="CW24" s="278"/>
      <c r="CX24" s="278"/>
      <c r="CY24" s="278"/>
      <c r="CZ24" s="278"/>
      <c r="DA24" s="278"/>
      <c r="DB24" s="278"/>
      <c r="DC24" s="278"/>
      <c r="DD24" s="278"/>
      <c r="DE24" s="278"/>
      <c r="DF24" s="278"/>
      <c r="DG24" s="278"/>
      <c r="DH24" s="278"/>
      <c r="DI24" s="278"/>
      <c r="DJ24" s="278"/>
      <c r="DK24" s="278"/>
      <c r="DL24" s="278"/>
      <c r="DM24" s="278"/>
      <c r="DN24" s="278"/>
      <c r="DO24" s="278"/>
      <c r="DP24" s="278"/>
      <c r="DQ24" s="278"/>
      <c r="DR24" s="278"/>
      <c r="DS24" s="278"/>
      <c r="DT24" s="278"/>
      <c r="DU24" s="278"/>
      <c r="DV24" s="278"/>
      <c r="DW24" s="278"/>
      <c r="DX24" s="278"/>
      <c r="DY24" s="278"/>
      <c r="DZ24" s="278"/>
      <c r="EA24" s="278"/>
      <c r="EB24" s="278"/>
      <c r="EC24" s="278"/>
      <c r="ED24" s="278"/>
      <c r="EE24" s="278"/>
      <c r="EF24" s="278"/>
      <c r="EG24" s="278"/>
      <c r="EH24" s="278"/>
      <c r="EI24" s="278"/>
      <c r="EJ24" s="278"/>
      <c r="EK24" s="278"/>
      <c r="EL24" s="278"/>
      <c r="EM24" s="278"/>
      <c r="EN24" s="278"/>
      <c r="EO24" s="278"/>
      <c r="EP24" s="278"/>
      <c r="EQ24" s="278"/>
      <c r="ER24" s="278"/>
      <c r="ES24" s="278"/>
      <c r="ET24" s="278"/>
      <c r="EU24" s="278"/>
      <c r="EV24" s="278"/>
      <c r="EW24" s="278"/>
      <c r="EX24" s="278"/>
      <c r="EY24" s="278"/>
      <c r="EZ24" s="278"/>
      <c r="FA24" s="278"/>
      <c r="FB24" s="278"/>
      <c r="FC24" s="278"/>
      <c r="FD24" s="278"/>
      <c r="FE24" s="278"/>
      <c r="FF24" s="278"/>
      <c r="FG24" s="278"/>
      <c r="FH24" s="278"/>
      <c r="FI24" s="278"/>
      <c r="FJ24" s="278"/>
      <c r="FK24" s="278"/>
      <c r="FL24" s="278"/>
      <c r="FM24" s="278"/>
      <c r="FN24" s="278"/>
      <c r="FO24" s="278"/>
      <c r="FP24" s="278"/>
      <c r="FQ24" s="278"/>
      <c r="FR24" s="278"/>
      <c r="FS24" s="278"/>
      <c r="FT24" s="278"/>
      <c r="FU24" s="278"/>
      <c r="FV24" s="278"/>
      <c r="FW24" s="278"/>
      <c r="FX24" s="278"/>
      <c r="FY24" s="278"/>
      <c r="FZ24" s="278"/>
      <c r="GA24" s="278"/>
      <c r="GB24" s="278"/>
      <c r="GC24" s="278"/>
      <c r="GD24" s="278"/>
      <c r="GE24" s="278"/>
      <c r="GF24" s="278"/>
      <c r="GG24" s="278"/>
      <c r="GH24" s="278"/>
      <c r="GI24" s="278"/>
      <c r="GJ24" s="278"/>
      <c r="GK24" s="278"/>
      <c r="GL24" s="278"/>
      <c r="GM24" s="278"/>
      <c r="GN24" s="278"/>
      <c r="GO24" s="278"/>
      <c r="GP24" s="278"/>
      <c r="GQ24" s="278"/>
      <c r="GR24" s="278"/>
      <c r="GS24" s="278"/>
      <c r="GT24" s="278"/>
      <c r="GU24" s="278"/>
      <c r="GV24" s="278"/>
      <c r="GW24" s="278"/>
      <c r="GX24" s="278"/>
      <c r="GY24" s="278"/>
      <c r="GZ24" s="278"/>
      <c r="HA24" s="278"/>
      <c r="HB24" s="278"/>
      <c r="HC24" s="278"/>
      <c r="HD24" s="278"/>
      <c r="HE24" s="278"/>
      <c r="HF24" s="278"/>
      <c r="HG24" s="278"/>
      <c r="HH24" s="278"/>
      <c r="HI24" s="278"/>
      <c r="HJ24" s="278"/>
      <c r="HK24" s="278"/>
      <c r="HL24" s="278"/>
      <c r="HM24" s="278"/>
      <c r="HN24" s="278"/>
      <c r="HO24" s="278"/>
      <c r="HP24" s="278"/>
      <c r="HQ24" s="278"/>
      <c r="HR24" s="278"/>
      <c r="HS24" s="278"/>
      <c r="HT24" s="278"/>
      <c r="HU24" s="278"/>
      <c r="HV24" s="278"/>
      <c r="HW24" s="278"/>
      <c r="HX24" s="278"/>
      <c r="HY24" s="278"/>
      <c r="HZ24" s="278"/>
      <c r="IA24" s="278"/>
      <c r="IB24" s="278"/>
      <c r="IC24" s="278"/>
      <c r="ID24" s="278"/>
      <c r="IE24" s="278"/>
      <c r="IF24" s="278"/>
      <c r="IG24" s="278"/>
      <c r="IH24" s="278"/>
      <c r="II24" s="278"/>
      <c r="IJ24" s="278"/>
      <c r="IK24" s="278"/>
      <c r="IL24" s="278"/>
      <c r="IM24" s="278"/>
      <c r="IN24" s="278"/>
      <c r="IO24" s="278"/>
      <c r="IP24" s="278"/>
      <c r="IQ24" s="278"/>
      <c r="IR24" s="278"/>
      <c r="IS24" s="278"/>
      <c r="IT24" s="278"/>
      <c r="IU24" s="278"/>
      <c r="IV24" s="278"/>
    </row>
    <row r="25" spans="1:256" s="61" customFormat="1" ht="18.75" customHeight="1" x14ac:dyDescent="0.4">
      <c r="A25" s="64" t="s">
        <v>50</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61" customFormat="1" ht="22.95" customHeight="1" x14ac:dyDescent="0.4">
      <c r="A26" s="914" t="s">
        <v>108</v>
      </c>
      <c r="B26" s="914"/>
      <c r="C26" s="914"/>
      <c r="D26" s="914"/>
      <c r="E26" s="914"/>
      <c r="F26" s="914"/>
      <c r="G26" s="914"/>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row>
    <row r="27" spans="1:256" s="61" customFormat="1" ht="25.95" customHeight="1" x14ac:dyDescent="0.4">
      <c r="A27" s="717" t="s">
        <v>52</v>
      </c>
      <c r="B27" s="717"/>
      <c r="C27" s="717"/>
      <c r="D27" s="717"/>
      <c r="E27" s="717"/>
      <c r="F27" s="717"/>
      <c r="G27" s="717"/>
      <c r="H27" s="717"/>
      <c r="I27" s="717"/>
      <c r="J27" s="717"/>
      <c r="K27" s="717"/>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row>
    <row r="28" spans="1:256" s="61" customFormat="1" ht="21.75" customHeight="1" x14ac:dyDescent="0.4">
      <c r="A28" s="64" t="s">
        <v>53</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row>
    <row r="29" spans="1:256" s="61" customFormat="1" ht="29.4" customHeight="1" x14ac:dyDescent="0.4">
      <c r="A29" s="64" t="s">
        <v>54</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s="61" customFormat="1" ht="24" customHeight="1" x14ac:dyDescent="0.4">
      <c r="A30" s="722" t="s">
        <v>211</v>
      </c>
      <c r="B30" s="722"/>
      <c r="C30" s="722"/>
      <c r="D30" s="722"/>
      <c r="E30" s="722"/>
      <c r="F30" s="722"/>
      <c r="G30" s="722"/>
      <c r="H30" s="722"/>
      <c r="I30" s="722"/>
      <c r="J30" s="722"/>
      <c r="K30" s="722"/>
      <c r="L30" s="110"/>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row>
    <row r="31" spans="1:256" s="61" customFormat="1" ht="44.4" customHeight="1" x14ac:dyDescent="0.4">
      <c r="A31" s="722" t="s">
        <v>228</v>
      </c>
      <c r="B31" s="722"/>
      <c r="C31" s="722"/>
      <c r="D31" s="722"/>
      <c r="E31" s="722"/>
      <c r="F31" s="722"/>
      <c r="G31" s="722"/>
      <c r="H31" s="722"/>
      <c r="I31" s="722"/>
      <c r="J31" s="722"/>
      <c r="K31" s="722"/>
      <c r="L31" s="722"/>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c r="IU31" s="78"/>
      <c r="IV31" s="78"/>
    </row>
    <row r="32" spans="1:256" s="111" customFormat="1" ht="36.75" customHeight="1" x14ac:dyDescent="0.3">
      <c r="A32" s="722" t="s">
        <v>193</v>
      </c>
      <c r="B32" s="722"/>
      <c r="C32" s="722"/>
      <c r="D32" s="722"/>
      <c r="E32" s="722"/>
      <c r="F32" s="722"/>
      <c r="G32" s="722"/>
      <c r="H32" s="722"/>
      <c r="I32" s="722"/>
      <c r="J32" s="722"/>
      <c r="K32" s="72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row>
    <row r="33" spans="1:256" s="81" customFormat="1" ht="73.5" customHeight="1" x14ac:dyDescent="0.3">
      <c r="A33" s="687" t="s">
        <v>56</v>
      </c>
      <c r="B33" s="687" t="s">
        <v>5</v>
      </c>
      <c r="C33" s="687" t="s">
        <v>300</v>
      </c>
      <c r="D33" s="687" t="s">
        <v>301</v>
      </c>
      <c r="E33" s="687" t="s">
        <v>37</v>
      </c>
      <c r="F33" s="687"/>
      <c r="G33" s="687"/>
      <c r="H33" s="79"/>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ht="31.2" customHeight="1" x14ac:dyDescent="0.3">
      <c r="A34" s="687"/>
      <c r="B34" s="687"/>
      <c r="C34" s="687"/>
      <c r="D34" s="687"/>
      <c r="E34" s="497" t="s">
        <v>105</v>
      </c>
      <c r="F34" s="497" t="s">
        <v>210</v>
      </c>
      <c r="G34" s="497" t="s">
        <v>284</v>
      </c>
      <c r="H34" s="71"/>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c r="HE34" s="75"/>
      <c r="HF34" s="75"/>
      <c r="HG34" s="75"/>
      <c r="HH34" s="75"/>
      <c r="HI34" s="75"/>
      <c r="HJ34" s="75"/>
      <c r="HK34" s="75"/>
      <c r="HL34" s="75"/>
      <c r="HM34" s="75"/>
      <c r="HN34" s="75"/>
      <c r="HO34" s="75"/>
      <c r="HP34" s="75"/>
      <c r="HQ34" s="75"/>
      <c r="HR34" s="75"/>
      <c r="HS34" s="75"/>
      <c r="HT34" s="75"/>
      <c r="HU34" s="75"/>
      <c r="HV34" s="75"/>
      <c r="HW34" s="75"/>
      <c r="HX34" s="75"/>
      <c r="HY34" s="75"/>
      <c r="HZ34" s="75"/>
      <c r="IA34" s="75"/>
      <c r="IB34" s="75"/>
      <c r="IC34" s="75"/>
      <c r="ID34" s="75"/>
      <c r="IE34" s="75"/>
      <c r="IF34" s="75"/>
      <c r="IG34" s="75"/>
      <c r="IH34" s="75"/>
      <c r="II34" s="75"/>
      <c r="IJ34" s="75"/>
      <c r="IK34" s="75"/>
      <c r="IL34" s="75"/>
      <c r="IM34" s="75"/>
      <c r="IN34" s="75"/>
      <c r="IO34" s="75"/>
      <c r="IP34" s="75"/>
      <c r="IQ34" s="75"/>
      <c r="IR34" s="75"/>
      <c r="IS34" s="75"/>
      <c r="IT34" s="75"/>
      <c r="IU34" s="75"/>
      <c r="IV34" s="75"/>
    </row>
    <row r="35" spans="1:256" ht="35.4" customHeight="1" x14ac:dyDescent="0.3">
      <c r="A35" s="82" t="s">
        <v>13</v>
      </c>
      <c r="B35" s="41"/>
      <c r="C35" s="41"/>
      <c r="D35" s="49"/>
      <c r="E35" s="49"/>
      <c r="F35" s="48"/>
      <c r="G35" s="42"/>
      <c r="H35" s="71"/>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28.95" customHeight="1" x14ac:dyDescent="0.3">
      <c r="A36" s="82" t="s">
        <v>15</v>
      </c>
      <c r="B36" s="83"/>
      <c r="C36" s="49">
        <v>43267</v>
      </c>
      <c r="D36" s="298">
        <f>136786-11193-6300-1659</f>
        <v>117634</v>
      </c>
      <c r="E36" s="301">
        <v>135414</v>
      </c>
      <c r="F36" s="301">
        <v>141938</v>
      </c>
      <c r="G36" s="301">
        <v>147702</v>
      </c>
      <c r="H36" s="84"/>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row>
    <row r="37" spans="1:256" ht="40.950000000000003" customHeight="1" x14ac:dyDescent="0.3">
      <c r="A37" s="85" t="s">
        <v>21</v>
      </c>
      <c r="B37" s="86" t="s">
        <v>57</v>
      </c>
      <c r="C37" s="105">
        <f>SUM(C35:C36)</f>
        <v>43267</v>
      </c>
      <c r="D37" s="105">
        <f>D36</f>
        <v>117634</v>
      </c>
      <c r="E37" s="105">
        <f t="shared" ref="E37:G37" si="0">E36</f>
        <v>135414</v>
      </c>
      <c r="F37" s="105">
        <f t="shared" si="0"/>
        <v>141938</v>
      </c>
      <c r="G37" s="105">
        <f t="shared" si="0"/>
        <v>147702</v>
      </c>
      <c r="H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89"/>
      <c r="ER37" s="89"/>
      <c r="ES37" s="89"/>
      <c r="ET37" s="89"/>
      <c r="EU37" s="89"/>
      <c r="EV37" s="89"/>
      <c r="EW37" s="89"/>
      <c r="EX37" s="89"/>
      <c r="EY37" s="89"/>
      <c r="EZ37" s="89"/>
      <c r="FA37" s="89"/>
      <c r="FB37" s="89"/>
      <c r="FC37" s="89"/>
      <c r="FD37" s="89"/>
      <c r="FE37" s="89"/>
      <c r="FF37" s="89"/>
      <c r="FG37" s="89"/>
      <c r="FH37" s="89"/>
      <c r="FI37" s="89"/>
      <c r="FJ37" s="89"/>
      <c r="FK37" s="89"/>
      <c r="FL37" s="89"/>
      <c r="FM37" s="89"/>
      <c r="FN37" s="89"/>
      <c r="FO37" s="89"/>
      <c r="FP37" s="89"/>
      <c r="FQ37" s="89"/>
      <c r="FR37" s="89"/>
      <c r="FS37" s="89"/>
      <c r="FT37" s="89"/>
      <c r="FU37" s="89"/>
      <c r="FV37" s="89"/>
      <c r="FW37" s="89"/>
      <c r="FX37" s="89"/>
      <c r="FY37" s="89"/>
      <c r="FZ37" s="89"/>
      <c r="GA37" s="89"/>
      <c r="GB37" s="89"/>
      <c r="GC37" s="89"/>
      <c r="GD37" s="89"/>
      <c r="GE37" s="89"/>
      <c r="GF37" s="89"/>
      <c r="GG37" s="89"/>
      <c r="GH37" s="89"/>
      <c r="GI37" s="89"/>
      <c r="GJ37" s="89"/>
      <c r="GK37" s="89"/>
      <c r="GL37" s="89"/>
      <c r="GM37" s="89"/>
      <c r="GN37" s="89"/>
      <c r="GO37" s="89"/>
      <c r="GP37" s="89"/>
      <c r="GQ37" s="89"/>
      <c r="GR37" s="89"/>
      <c r="GS37" s="89"/>
      <c r="GT37" s="89"/>
      <c r="GU37" s="89"/>
      <c r="GV37" s="89"/>
      <c r="GW37" s="89"/>
      <c r="GX37" s="89"/>
      <c r="GY37" s="89"/>
      <c r="GZ37" s="89"/>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c r="IA37" s="89"/>
      <c r="IB37" s="89"/>
      <c r="IC37" s="89"/>
      <c r="ID37" s="89"/>
      <c r="IE37" s="89"/>
      <c r="IF37" s="89"/>
      <c r="IG37" s="89"/>
      <c r="IH37" s="89"/>
      <c r="II37" s="89"/>
      <c r="IJ37" s="89"/>
      <c r="IK37" s="89"/>
      <c r="IL37" s="89"/>
      <c r="IM37" s="89"/>
      <c r="IN37" s="89"/>
      <c r="IO37" s="89"/>
      <c r="IP37" s="89"/>
      <c r="IQ37" s="89"/>
      <c r="IR37" s="89"/>
      <c r="IS37" s="89"/>
      <c r="IT37" s="89"/>
      <c r="IU37" s="89"/>
      <c r="IV37" s="89"/>
    </row>
    <row r="38" spans="1:256" ht="52.95" customHeight="1" x14ac:dyDescent="0.3">
      <c r="A38" s="716" t="s">
        <v>58</v>
      </c>
      <c r="B38" s="716"/>
      <c r="C38" s="716"/>
      <c r="D38" s="716"/>
      <c r="E38" s="716"/>
      <c r="F38" s="716"/>
      <c r="G38" s="716"/>
      <c r="H38" s="716"/>
      <c r="I38" s="68"/>
      <c r="J38" s="90"/>
      <c r="K38" s="90"/>
      <c r="L38" s="90"/>
      <c r="M38" s="90"/>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c r="HD38" s="66"/>
      <c r="HE38" s="66"/>
      <c r="HF38" s="66"/>
      <c r="HG38" s="66"/>
      <c r="HH38" s="66"/>
      <c r="HI38" s="66"/>
      <c r="HJ38" s="66"/>
      <c r="HK38" s="66"/>
      <c r="HL38" s="66"/>
      <c r="HM38" s="66"/>
      <c r="HN38" s="66"/>
      <c r="HO38" s="66"/>
      <c r="HP38" s="66"/>
      <c r="HQ38" s="66"/>
      <c r="HR38" s="66"/>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c r="IV38" s="66"/>
    </row>
    <row r="39" spans="1:256" ht="23.4" customHeight="1" x14ac:dyDescent="0.3">
      <c r="A39" s="64" t="s">
        <v>59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31.2" customHeight="1" x14ac:dyDescent="0.3">
      <c r="A40" s="717" t="s">
        <v>84</v>
      </c>
      <c r="B40" s="717"/>
      <c r="C40" s="717"/>
      <c r="D40" s="717"/>
      <c r="E40" s="717"/>
      <c r="F40" s="717"/>
      <c r="G40" s="717"/>
      <c r="H40" s="717"/>
      <c r="I40" s="717"/>
      <c r="J40" s="717"/>
      <c r="K40" s="717"/>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row>
    <row r="41" spans="1:256" ht="30" customHeight="1" x14ac:dyDescent="0.3">
      <c r="A41" s="64" t="s">
        <v>54</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row>
    <row r="42" spans="1:256" s="111" customFormat="1" ht="48.6" customHeight="1" x14ac:dyDescent="0.3">
      <c r="A42" s="722" t="s">
        <v>193</v>
      </c>
      <c r="B42" s="722"/>
      <c r="C42" s="722"/>
      <c r="D42" s="722"/>
      <c r="E42" s="722"/>
      <c r="F42" s="722"/>
      <c r="G42" s="722"/>
      <c r="H42" s="722"/>
      <c r="I42" s="722"/>
      <c r="J42" s="722"/>
      <c r="K42" s="72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row>
    <row r="43" spans="1:256" ht="38.4" customHeight="1" x14ac:dyDescent="0.3">
      <c r="A43" s="718" t="s">
        <v>19</v>
      </c>
      <c r="B43" s="719"/>
      <c r="C43" s="687" t="s">
        <v>5</v>
      </c>
      <c r="D43" s="687" t="s">
        <v>300</v>
      </c>
      <c r="E43" s="687" t="s">
        <v>301</v>
      </c>
      <c r="F43" s="687" t="s">
        <v>37</v>
      </c>
      <c r="G43" s="687"/>
      <c r="H43" s="687"/>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c r="FA43" s="91"/>
      <c r="FB43" s="91"/>
      <c r="FC43" s="91"/>
      <c r="FD43" s="91"/>
      <c r="FE43" s="91"/>
      <c r="FF43" s="91"/>
      <c r="FG43" s="91"/>
      <c r="FH43" s="91"/>
      <c r="FI43" s="91"/>
      <c r="FJ43" s="91"/>
      <c r="FK43" s="91"/>
      <c r="FL43" s="91"/>
      <c r="FM43" s="91"/>
      <c r="FN43" s="91"/>
      <c r="FO43" s="91"/>
      <c r="FP43" s="91"/>
      <c r="FQ43" s="91"/>
      <c r="FR43" s="91"/>
      <c r="FS43" s="91"/>
      <c r="FT43" s="91"/>
      <c r="FU43" s="91"/>
      <c r="FV43" s="91"/>
      <c r="FW43" s="91"/>
      <c r="FX43" s="91"/>
      <c r="FY43" s="91"/>
      <c r="FZ43" s="91"/>
      <c r="GA43" s="91"/>
      <c r="GB43" s="91"/>
      <c r="GC43" s="91"/>
      <c r="GD43" s="91"/>
      <c r="GE43" s="91"/>
      <c r="GF43" s="91"/>
      <c r="GG43" s="91"/>
      <c r="GH43" s="91"/>
      <c r="GI43" s="91"/>
      <c r="GJ43" s="91"/>
      <c r="GK43" s="91"/>
      <c r="GL43" s="91"/>
      <c r="GM43" s="91"/>
      <c r="GN43" s="91"/>
      <c r="GO43" s="91"/>
      <c r="GP43" s="91"/>
      <c r="GQ43" s="91"/>
      <c r="GR43" s="91"/>
      <c r="GS43" s="91"/>
      <c r="GT43" s="91"/>
      <c r="GU43" s="91"/>
      <c r="GV43" s="91"/>
      <c r="GW43" s="91"/>
      <c r="GX43" s="91"/>
      <c r="GY43" s="91"/>
      <c r="GZ43" s="91"/>
      <c r="HA43" s="91"/>
      <c r="HB43" s="91"/>
      <c r="HC43" s="91"/>
      <c r="HD43" s="91"/>
      <c r="HE43" s="91"/>
      <c r="HF43" s="91"/>
      <c r="HG43" s="91"/>
      <c r="HH43" s="91"/>
      <c r="HI43" s="91"/>
      <c r="HJ43" s="91"/>
      <c r="HK43" s="91"/>
      <c r="HL43" s="91"/>
      <c r="HM43" s="91"/>
      <c r="HN43" s="91"/>
      <c r="HO43" s="91"/>
      <c r="HP43" s="91"/>
      <c r="HQ43" s="91"/>
      <c r="HR43" s="91"/>
      <c r="HS43" s="91"/>
      <c r="HT43" s="91"/>
      <c r="HU43" s="91"/>
      <c r="HV43" s="91"/>
      <c r="HW43" s="91"/>
      <c r="HX43" s="91"/>
      <c r="HY43" s="91"/>
      <c r="HZ43" s="91"/>
      <c r="IA43" s="91"/>
      <c r="IB43" s="91"/>
      <c r="IC43" s="91"/>
      <c r="ID43" s="91"/>
      <c r="IE43" s="91"/>
      <c r="IF43" s="91"/>
      <c r="IG43" s="91"/>
      <c r="IH43" s="91"/>
      <c r="II43" s="91"/>
      <c r="IJ43" s="91"/>
      <c r="IK43" s="91"/>
      <c r="IL43" s="91"/>
      <c r="IM43" s="91"/>
      <c r="IN43" s="91"/>
      <c r="IO43" s="91"/>
      <c r="IP43" s="91"/>
      <c r="IQ43" s="91"/>
      <c r="IR43" s="91"/>
      <c r="IS43" s="91"/>
      <c r="IT43" s="91"/>
      <c r="IU43" s="91"/>
      <c r="IV43" s="91"/>
    </row>
    <row r="44" spans="1:256" s="93" customFormat="1" ht="25.95" customHeight="1" x14ac:dyDescent="0.3">
      <c r="A44" s="720"/>
      <c r="B44" s="721"/>
      <c r="C44" s="687"/>
      <c r="D44" s="687"/>
      <c r="E44" s="687"/>
      <c r="F44" s="497" t="s">
        <v>105</v>
      </c>
      <c r="G44" s="497" t="s">
        <v>210</v>
      </c>
      <c r="H44" s="497" t="s">
        <v>284</v>
      </c>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c r="FT44" s="92"/>
      <c r="FU44" s="92"/>
      <c r="FV44" s="92"/>
      <c r="FW44" s="92"/>
      <c r="FX44" s="92"/>
      <c r="FY44" s="92"/>
      <c r="FZ44" s="92"/>
      <c r="GA44" s="92"/>
      <c r="GB44" s="92"/>
      <c r="GC44" s="92"/>
      <c r="GD44" s="92"/>
      <c r="GE44" s="92"/>
      <c r="GF44" s="92"/>
      <c r="GG44" s="92"/>
      <c r="GH44" s="92"/>
      <c r="GI44" s="92"/>
      <c r="GJ44" s="92"/>
      <c r="GK44" s="92"/>
      <c r="GL44" s="92"/>
      <c r="GM44" s="92"/>
      <c r="GN44" s="92"/>
      <c r="GO44" s="92"/>
      <c r="GP44" s="92"/>
      <c r="GQ44" s="92"/>
      <c r="GR44" s="92"/>
      <c r="GS44" s="92"/>
      <c r="GT44" s="92"/>
      <c r="GU44" s="92"/>
      <c r="GV44" s="92"/>
      <c r="GW44" s="92"/>
      <c r="GX44" s="92"/>
      <c r="GY44" s="92"/>
      <c r="GZ44" s="92"/>
      <c r="HA44" s="92"/>
      <c r="HB44" s="92"/>
      <c r="HC44" s="92"/>
      <c r="HD44" s="92"/>
      <c r="HE44" s="92"/>
      <c r="HF44" s="92"/>
      <c r="HG44" s="92"/>
      <c r="HH44" s="92"/>
      <c r="HI44" s="92"/>
      <c r="HJ44" s="92"/>
      <c r="HK44" s="92"/>
      <c r="HL44" s="92"/>
      <c r="HM44" s="92"/>
      <c r="HN44" s="92"/>
      <c r="HO44" s="92"/>
      <c r="HP44" s="92"/>
      <c r="HQ44" s="92"/>
      <c r="HR44" s="92"/>
      <c r="HS44" s="92"/>
      <c r="HT44" s="92"/>
      <c r="HU44" s="92"/>
      <c r="HV44" s="92"/>
      <c r="HW44" s="92"/>
      <c r="HX44" s="92"/>
      <c r="HY44" s="92"/>
      <c r="HZ44" s="92"/>
      <c r="IA44" s="92"/>
      <c r="IB44" s="92"/>
      <c r="IC44" s="92"/>
      <c r="ID44" s="92"/>
      <c r="IE44" s="92"/>
      <c r="IF44" s="92"/>
      <c r="IG44" s="92"/>
      <c r="IH44" s="92"/>
      <c r="II44" s="92"/>
      <c r="IJ44" s="92"/>
      <c r="IK44" s="92"/>
      <c r="IL44" s="92"/>
      <c r="IM44" s="92"/>
      <c r="IN44" s="92"/>
      <c r="IO44" s="92"/>
      <c r="IP44" s="92"/>
      <c r="IQ44" s="92"/>
      <c r="IR44" s="92"/>
      <c r="IS44" s="92"/>
      <c r="IT44" s="92"/>
      <c r="IU44" s="92"/>
      <c r="IV44" s="92"/>
    </row>
    <row r="45" spans="1:256" ht="28.2" customHeight="1" x14ac:dyDescent="0.3">
      <c r="A45" s="713" t="s">
        <v>19</v>
      </c>
      <c r="B45" s="714"/>
      <c r="C45" s="216" t="s">
        <v>60</v>
      </c>
      <c r="D45" s="216" t="s">
        <v>60</v>
      </c>
      <c r="E45" s="216" t="s">
        <v>60</v>
      </c>
      <c r="F45" s="216" t="s">
        <v>60</v>
      </c>
      <c r="G45" s="216" t="s">
        <v>60</v>
      </c>
      <c r="H45" s="216" t="s">
        <v>60</v>
      </c>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c r="IV45" s="92"/>
    </row>
    <row r="46" spans="1:256" ht="41.4" customHeight="1" x14ac:dyDescent="0.3">
      <c r="A46" s="822" t="s">
        <v>202</v>
      </c>
      <c r="B46" s="822"/>
      <c r="C46" s="47" t="s">
        <v>39</v>
      </c>
      <c r="D46" s="45">
        <v>103</v>
      </c>
      <c r="E46" s="45">
        <f>E47+E48</f>
        <v>129</v>
      </c>
      <c r="F46" s="45">
        <f>F47+F48</f>
        <v>134</v>
      </c>
      <c r="G46" s="45">
        <f t="shared" ref="G46:H46" si="1">G47+G48</f>
        <v>134</v>
      </c>
      <c r="H46" s="45">
        <f t="shared" si="1"/>
        <v>134</v>
      </c>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c r="GF46" s="92"/>
      <c r="GG46" s="92"/>
      <c r="GH46" s="92"/>
      <c r="GI46" s="92"/>
      <c r="GJ46" s="92"/>
      <c r="GK46" s="92"/>
      <c r="GL46" s="92"/>
      <c r="GM46" s="92"/>
      <c r="GN46" s="92"/>
      <c r="GO46" s="92"/>
      <c r="GP46" s="92"/>
      <c r="GQ46" s="92"/>
      <c r="GR46" s="92"/>
      <c r="GS46" s="92"/>
      <c r="GT46" s="92"/>
      <c r="GU46" s="92"/>
      <c r="GV46" s="92"/>
      <c r="GW46" s="92"/>
      <c r="GX46" s="92"/>
      <c r="GY46" s="92"/>
      <c r="GZ46" s="92"/>
      <c r="HA46" s="92"/>
      <c r="HB46" s="92"/>
      <c r="HC46" s="92"/>
      <c r="HD46" s="92"/>
      <c r="HE46" s="92"/>
      <c r="HF46" s="92"/>
      <c r="HG46" s="92"/>
      <c r="HH46" s="92"/>
      <c r="HI46" s="92"/>
      <c r="HJ46" s="92"/>
      <c r="HK46" s="92"/>
      <c r="HL46" s="92"/>
      <c r="HM46" s="92"/>
      <c r="HN46" s="92"/>
      <c r="HO46" s="92"/>
      <c r="HP46" s="92"/>
      <c r="HQ46" s="92"/>
      <c r="HR46" s="92"/>
      <c r="HS46" s="92"/>
      <c r="HT46" s="92"/>
      <c r="HU46" s="92"/>
      <c r="HV46" s="92"/>
      <c r="HW46" s="92"/>
      <c r="HX46" s="92"/>
      <c r="HY46" s="92"/>
      <c r="HZ46" s="92"/>
      <c r="IA46" s="92"/>
      <c r="IB46" s="92"/>
      <c r="IC46" s="92"/>
      <c r="ID46" s="92"/>
      <c r="IE46" s="92"/>
      <c r="IF46" s="92"/>
      <c r="IG46" s="92"/>
      <c r="IH46" s="92"/>
      <c r="II46" s="92"/>
      <c r="IJ46" s="92"/>
      <c r="IK46" s="92"/>
      <c r="IL46" s="92"/>
      <c r="IM46" s="92"/>
      <c r="IN46" s="92"/>
      <c r="IO46" s="92"/>
      <c r="IP46" s="92"/>
      <c r="IQ46" s="92"/>
      <c r="IR46" s="92"/>
      <c r="IS46" s="92"/>
      <c r="IT46" s="92"/>
      <c r="IU46" s="92"/>
      <c r="IV46" s="92"/>
    </row>
    <row r="47" spans="1:256" ht="45" customHeight="1" x14ac:dyDescent="0.3">
      <c r="A47" s="283" t="s">
        <v>204</v>
      </c>
      <c r="B47" s="282"/>
      <c r="C47" s="47" t="s">
        <v>39</v>
      </c>
      <c r="D47" s="498">
        <v>74</v>
      </c>
      <c r="E47" s="498">
        <f>74+31-4-1</f>
        <v>100</v>
      </c>
      <c r="F47" s="676">
        <f>74+31</f>
        <v>105</v>
      </c>
      <c r="G47" s="676">
        <f t="shared" ref="G47:H47" si="2">74+31</f>
        <v>105</v>
      </c>
      <c r="H47" s="676">
        <f t="shared" si="2"/>
        <v>105</v>
      </c>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W47" s="92"/>
      <c r="GX47" s="92"/>
      <c r="GY47" s="92"/>
      <c r="GZ47" s="92"/>
      <c r="HA47" s="92"/>
      <c r="HB47" s="92"/>
      <c r="HC47" s="92"/>
      <c r="HD47" s="92"/>
      <c r="HE47" s="92"/>
      <c r="HF47" s="92"/>
      <c r="HG47" s="92"/>
      <c r="HH47" s="92"/>
      <c r="HI47" s="92"/>
      <c r="HJ47" s="92"/>
      <c r="HK47" s="92"/>
      <c r="HL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c r="IL47" s="92"/>
      <c r="IM47" s="92"/>
      <c r="IN47" s="92"/>
      <c r="IO47" s="92"/>
      <c r="IP47" s="92"/>
      <c r="IQ47" s="92"/>
      <c r="IR47" s="92"/>
      <c r="IS47" s="92"/>
      <c r="IT47" s="92"/>
      <c r="IU47" s="92"/>
      <c r="IV47" s="92"/>
    </row>
    <row r="48" spans="1:256" ht="41.4" customHeight="1" x14ac:dyDescent="0.3">
      <c r="A48" s="887" t="s">
        <v>205</v>
      </c>
      <c r="B48" s="887"/>
      <c r="C48" s="47" t="s">
        <v>39</v>
      </c>
      <c r="D48" s="45">
        <v>29</v>
      </c>
      <c r="E48" s="45">
        <v>29</v>
      </c>
      <c r="F48" s="45">
        <v>29</v>
      </c>
      <c r="G48" s="45">
        <v>29</v>
      </c>
      <c r="H48" s="45">
        <v>29</v>
      </c>
      <c r="I48" s="52"/>
      <c r="J48" s="52" t="s">
        <v>48</v>
      </c>
      <c r="K48" s="52" t="s">
        <v>48</v>
      </c>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row>
    <row r="51" spans="1:10" ht="25.95" customHeight="1" x14ac:dyDescent="0.3">
      <c r="A51" s="687" t="s">
        <v>56</v>
      </c>
      <c r="B51" s="687" t="s">
        <v>5</v>
      </c>
      <c r="C51" s="687" t="s">
        <v>300</v>
      </c>
      <c r="D51" s="687" t="s">
        <v>301</v>
      </c>
      <c r="E51" s="687" t="s">
        <v>37</v>
      </c>
      <c r="F51" s="687"/>
      <c r="G51" s="687"/>
    </row>
    <row r="52" spans="1:10" ht="24.6" customHeight="1" x14ac:dyDescent="0.3">
      <c r="A52" s="687"/>
      <c r="B52" s="687"/>
      <c r="C52" s="687"/>
      <c r="D52" s="687"/>
      <c r="E52" s="497" t="s">
        <v>105</v>
      </c>
      <c r="F52" s="497" t="s">
        <v>210</v>
      </c>
      <c r="G52" s="497" t="s">
        <v>284</v>
      </c>
    </row>
    <row r="53" spans="1:10" ht="30" customHeight="1" x14ac:dyDescent="0.3">
      <c r="A53" s="294" t="s">
        <v>15</v>
      </c>
      <c r="B53" s="83"/>
      <c r="C53" s="49">
        <v>43267</v>
      </c>
      <c r="D53" s="298">
        <f>136786-11193-6300-1659</f>
        <v>117634</v>
      </c>
      <c r="E53" s="298">
        <v>135414</v>
      </c>
      <c r="F53" s="298">
        <v>141938</v>
      </c>
      <c r="G53" s="298">
        <v>147702</v>
      </c>
    </row>
    <row r="54" spans="1:10" ht="34.200000000000003" customHeight="1" x14ac:dyDescent="0.3">
      <c r="A54" s="85" t="s">
        <v>21</v>
      </c>
      <c r="B54" s="86" t="s">
        <v>57</v>
      </c>
      <c r="C54" s="105">
        <f>SUM(C53:C53)</f>
        <v>43267</v>
      </c>
      <c r="D54" s="105">
        <f>SUM(D53:D53)</f>
        <v>117634</v>
      </c>
      <c r="E54" s="105">
        <f>SUM(E53:E53)</f>
        <v>135414</v>
      </c>
      <c r="F54" s="105">
        <f>SUM(F53:F53)</f>
        <v>141938</v>
      </c>
      <c r="G54" s="105">
        <f>SUM(G53:G53)</f>
        <v>147702</v>
      </c>
    </row>
    <row r="55" spans="1:10" x14ac:dyDescent="0.3">
      <c r="J55" s="53" t="s">
        <v>48</v>
      </c>
    </row>
    <row r="58" spans="1:10" x14ac:dyDescent="0.3">
      <c r="G58" s="53" t="s">
        <v>48</v>
      </c>
    </row>
  </sheetData>
  <mergeCells count="41">
    <mergeCell ref="E9:H9"/>
    <mergeCell ref="E51:G51"/>
    <mergeCell ref="A45:B45"/>
    <mergeCell ref="A48:B48"/>
    <mergeCell ref="A51:A52"/>
    <mergeCell ref="B51:B52"/>
    <mergeCell ref="C51:C52"/>
    <mergeCell ref="D51:D52"/>
    <mergeCell ref="A46:B46"/>
    <mergeCell ref="A38:H38"/>
    <mergeCell ref="A40:K40"/>
    <mergeCell ref="A42:K42"/>
    <mergeCell ref="A43:B44"/>
    <mergeCell ref="C43:C44"/>
    <mergeCell ref="D43:D44"/>
    <mergeCell ref="E43:E44"/>
    <mergeCell ref="F43:H43"/>
    <mergeCell ref="A30:K30"/>
    <mergeCell ref="A31:L31"/>
    <mergeCell ref="A32:K32"/>
    <mergeCell ref="A33:A34"/>
    <mergeCell ref="B33:B34"/>
    <mergeCell ref="C33:C34"/>
    <mergeCell ref="D33:D34"/>
    <mergeCell ref="E33:G33"/>
    <mergeCell ref="G4:H4"/>
    <mergeCell ref="E5:H5"/>
    <mergeCell ref="E6:H6"/>
    <mergeCell ref="A27:K27"/>
    <mergeCell ref="E10:H10"/>
    <mergeCell ref="E11:H11"/>
    <mergeCell ref="E12:H12"/>
    <mergeCell ref="E13:H13"/>
    <mergeCell ref="D16:L16"/>
    <mergeCell ref="A19:G19"/>
    <mergeCell ref="B20:E20"/>
    <mergeCell ref="A22:L22"/>
    <mergeCell ref="A24:L24"/>
    <mergeCell ref="A26:G26"/>
    <mergeCell ref="A23:G23"/>
    <mergeCell ref="E7:H7"/>
  </mergeCells>
  <hyperlinks>
    <hyperlink ref="H5" r:id="rId1" display="jl:31665116.100 "/>
  </hyperlinks>
  <pageMargins left="0.39370078740157483" right="0.19685039370078741" top="0.39370078740157483" bottom="0.39370078740157483" header="0.59055118110236227" footer="0.98425196850393704"/>
  <pageSetup paperSize="9" scale="65" orientation="landscape" useFirstPageNumber="1" r:id="rId2"/>
  <headerFooter alignWithMargins="0">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28" zoomScale="60" zoomScaleNormal="60" zoomScaleSheetLayoutView="70" workbookViewId="0">
      <selection activeCell="A19" sqref="A19:G19"/>
    </sheetView>
  </sheetViews>
  <sheetFormatPr defaultRowHeight="13.8" x14ac:dyDescent="0.3"/>
  <cols>
    <col min="1" max="1" width="46.109375" style="226" customWidth="1"/>
    <col min="2" max="2" width="11.6640625" style="226" customWidth="1"/>
    <col min="3" max="3" width="15.6640625" style="227" customWidth="1"/>
    <col min="4" max="4" width="17.44140625" style="227" customWidth="1"/>
    <col min="5" max="5" width="18.88671875" style="227" customWidth="1"/>
    <col min="6" max="6" width="14.6640625" style="227" customWidth="1"/>
    <col min="7" max="7" width="14" style="227" customWidth="1"/>
    <col min="8" max="8" width="11" style="227" customWidth="1"/>
    <col min="9" max="9" width="11" style="228" customWidth="1"/>
    <col min="10" max="10" width="11.109375" style="227" customWidth="1"/>
    <col min="11" max="12" width="13.33203125" style="227" customWidth="1"/>
    <col min="13" max="13" width="13.88671875" style="227" customWidth="1"/>
    <col min="14" max="17" width="9.109375" style="227" customWidth="1"/>
    <col min="18" max="256" width="8.88671875" style="227"/>
    <col min="257" max="257" width="46.109375" style="227" customWidth="1"/>
    <col min="258" max="258" width="30.6640625" style="227" customWidth="1"/>
    <col min="259" max="259" width="20.88671875" style="227" customWidth="1"/>
    <col min="260" max="261" width="20.44140625" style="227" customWidth="1"/>
    <col min="262" max="262" width="14.6640625" style="227" customWidth="1"/>
    <col min="263" max="263" width="14" style="227" customWidth="1"/>
    <col min="264" max="264" width="32.88671875" style="227" customWidth="1"/>
    <col min="265" max="265" width="11" style="227" customWidth="1"/>
    <col min="266" max="266" width="11.109375" style="227" customWidth="1"/>
    <col min="267" max="268" width="13.33203125" style="227" customWidth="1"/>
    <col min="269" max="269" width="13.88671875" style="227" customWidth="1"/>
    <col min="270" max="273" width="9.109375" style="227" customWidth="1"/>
    <col min="274" max="512" width="8.88671875" style="227"/>
    <col min="513" max="513" width="46.109375" style="227" customWidth="1"/>
    <col min="514" max="514" width="30.6640625" style="227" customWidth="1"/>
    <col min="515" max="515" width="20.88671875" style="227" customWidth="1"/>
    <col min="516" max="517" width="20.44140625" style="227" customWidth="1"/>
    <col min="518" max="518" width="14.6640625" style="227" customWidth="1"/>
    <col min="519" max="519" width="14" style="227" customWidth="1"/>
    <col min="520" max="520" width="32.88671875" style="227" customWidth="1"/>
    <col min="521" max="521" width="11" style="227" customWidth="1"/>
    <col min="522" max="522" width="11.109375" style="227" customWidth="1"/>
    <col min="523" max="524" width="13.33203125" style="227" customWidth="1"/>
    <col min="525" max="525" width="13.88671875" style="227" customWidth="1"/>
    <col min="526" max="529" width="9.109375" style="227" customWidth="1"/>
    <col min="530" max="768" width="8.88671875" style="227"/>
    <col min="769" max="769" width="46.109375" style="227" customWidth="1"/>
    <col min="770" max="770" width="30.6640625" style="227" customWidth="1"/>
    <col min="771" max="771" width="20.88671875" style="227" customWidth="1"/>
    <col min="772" max="773" width="20.44140625" style="227" customWidth="1"/>
    <col min="774" max="774" width="14.6640625" style="227" customWidth="1"/>
    <col min="775" max="775" width="14" style="227" customWidth="1"/>
    <col min="776" max="776" width="32.88671875" style="227" customWidth="1"/>
    <col min="777" max="777" width="11" style="227" customWidth="1"/>
    <col min="778" max="778" width="11.109375" style="227" customWidth="1"/>
    <col min="779" max="780" width="13.33203125" style="227" customWidth="1"/>
    <col min="781" max="781" width="13.88671875" style="227" customWidth="1"/>
    <col min="782" max="785" width="9.109375" style="227" customWidth="1"/>
    <col min="786" max="1024" width="8.88671875" style="227"/>
    <col min="1025" max="1025" width="46.109375" style="227" customWidth="1"/>
    <col min="1026" max="1026" width="30.6640625" style="227" customWidth="1"/>
    <col min="1027" max="1027" width="20.88671875" style="227" customWidth="1"/>
    <col min="1028" max="1029" width="20.44140625" style="227" customWidth="1"/>
    <col min="1030" max="1030" width="14.6640625" style="227" customWidth="1"/>
    <col min="1031" max="1031" width="14" style="227" customWidth="1"/>
    <col min="1032" max="1032" width="32.88671875" style="227" customWidth="1"/>
    <col min="1033" max="1033" width="11" style="227" customWidth="1"/>
    <col min="1034" max="1034" width="11.109375" style="227" customWidth="1"/>
    <col min="1035" max="1036" width="13.33203125" style="227" customWidth="1"/>
    <col min="1037" max="1037" width="13.88671875" style="227" customWidth="1"/>
    <col min="1038" max="1041" width="9.109375" style="227" customWidth="1"/>
    <col min="1042" max="1280" width="8.88671875" style="227"/>
    <col min="1281" max="1281" width="46.109375" style="227" customWidth="1"/>
    <col min="1282" max="1282" width="30.6640625" style="227" customWidth="1"/>
    <col min="1283" max="1283" width="20.88671875" style="227" customWidth="1"/>
    <col min="1284" max="1285" width="20.44140625" style="227" customWidth="1"/>
    <col min="1286" max="1286" width="14.6640625" style="227" customWidth="1"/>
    <col min="1287" max="1287" width="14" style="227" customWidth="1"/>
    <col min="1288" max="1288" width="32.88671875" style="227" customWidth="1"/>
    <col min="1289" max="1289" width="11" style="227" customWidth="1"/>
    <col min="1290" max="1290" width="11.109375" style="227" customWidth="1"/>
    <col min="1291" max="1292" width="13.33203125" style="227" customWidth="1"/>
    <col min="1293" max="1293" width="13.88671875" style="227" customWidth="1"/>
    <col min="1294" max="1297" width="9.109375" style="227" customWidth="1"/>
    <col min="1298" max="1536" width="8.88671875" style="227"/>
    <col min="1537" max="1537" width="46.109375" style="227" customWidth="1"/>
    <col min="1538" max="1538" width="30.6640625" style="227" customWidth="1"/>
    <col min="1539" max="1539" width="20.88671875" style="227" customWidth="1"/>
    <col min="1540" max="1541" width="20.44140625" style="227" customWidth="1"/>
    <col min="1542" max="1542" width="14.6640625" style="227" customWidth="1"/>
    <col min="1543" max="1543" width="14" style="227" customWidth="1"/>
    <col min="1544" max="1544" width="32.88671875" style="227" customWidth="1"/>
    <col min="1545" max="1545" width="11" style="227" customWidth="1"/>
    <col min="1546" max="1546" width="11.109375" style="227" customWidth="1"/>
    <col min="1547" max="1548" width="13.33203125" style="227" customWidth="1"/>
    <col min="1549" max="1549" width="13.88671875" style="227" customWidth="1"/>
    <col min="1550" max="1553" width="9.109375" style="227" customWidth="1"/>
    <col min="1554" max="1792" width="8.88671875" style="227"/>
    <col min="1793" max="1793" width="46.109375" style="227" customWidth="1"/>
    <col min="1794" max="1794" width="30.6640625" style="227" customWidth="1"/>
    <col min="1795" max="1795" width="20.88671875" style="227" customWidth="1"/>
    <col min="1796" max="1797" width="20.44140625" style="227" customWidth="1"/>
    <col min="1798" max="1798" width="14.6640625" style="227" customWidth="1"/>
    <col min="1799" max="1799" width="14" style="227" customWidth="1"/>
    <col min="1800" max="1800" width="32.88671875" style="227" customWidth="1"/>
    <col min="1801" max="1801" width="11" style="227" customWidth="1"/>
    <col min="1802" max="1802" width="11.109375" style="227" customWidth="1"/>
    <col min="1803" max="1804" width="13.33203125" style="227" customWidth="1"/>
    <col min="1805" max="1805" width="13.88671875" style="227" customWidth="1"/>
    <col min="1806" max="1809" width="9.109375" style="227" customWidth="1"/>
    <col min="1810" max="2048" width="8.88671875" style="227"/>
    <col min="2049" max="2049" width="46.109375" style="227" customWidth="1"/>
    <col min="2050" max="2050" width="30.6640625" style="227" customWidth="1"/>
    <col min="2051" max="2051" width="20.88671875" style="227" customWidth="1"/>
    <col min="2052" max="2053" width="20.44140625" style="227" customWidth="1"/>
    <col min="2054" max="2054" width="14.6640625" style="227" customWidth="1"/>
    <col min="2055" max="2055" width="14" style="227" customWidth="1"/>
    <col min="2056" max="2056" width="32.88671875" style="227" customWidth="1"/>
    <col min="2057" max="2057" width="11" style="227" customWidth="1"/>
    <col min="2058" max="2058" width="11.109375" style="227" customWidth="1"/>
    <col min="2059" max="2060" width="13.33203125" style="227" customWidth="1"/>
    <col min="2061" max="2061" width="13.88671875" style="227" customWidth="1"/>
    <col min="2062" max="2065" width="9.109375" style="227" customWidth="1"/>
    <col min="2066" max="2304" width="8.88671875" style="227"/>
    <col min="2305" max="2305" width="46.109375" style="227" customWidth="1"/>
    <col min="2306" max="2306" width="30.6640625" style="227" customWidth="1"/>
    <col min="2307" max="2307" width="20.88671875" style="227" customWidth="1"/>
    <col min="2308" max="2309" width="20.44140625" style="227" customWidth="1"/>
    <col min="2310" max="2310" width="14.6640625" style="227" customWidth="1"/>
    <col min="2311" max="2311" width="14" style="227" customWidth="1"/>
    <col min="2312" max="2312" width="32.88671875" style="227" customWidth="1"/>
    <col min="2313" max="2313" width="11" style="227" customWidth="1"/>
    <col min="2314" max="2314" width="11.109375" style="227" customWidth="1"/>
    <col min="2315" max="2316" width="13.33203125" style="227" customWidth="1"/>
    <col min="2317" max="2317" width="13.88671875" style="227" customWidth="1"/>
    <col min="2318" max="2321" width="9.109375" style="227" customWidth="1"/>
    <col min="2322" max="2560" width="8.88671875" style="227"/>
    <col min="2561" max="2561" width="46.109375" style="227" customWidth="1"/>
    <col min="2562" max="2562" width="30.6640625" style="227" customWidth="1"/>
    <col min="2563" max="2563" width="20.88671875" style="227" customWidth="1"/>
    <col min="2564" max="2565" width="20.44140625" style="227" customWidth="1"/>
    <col min="2566" max="2566" width="14.6640625" style="227" customWidth="1"/>
    <col min="2567" max="2567" width="14" style="227" customWidth="1"/>
    <col min="2568" max="2568" width="32.88671875" style="227" customWidth="1"/>
    <col min="2569" max="2569" width="11" style="227" customWidth="1"/>
    <col min="2570" max="2570" width="11.109375" style="227" customWidth="1"/>
    <col min="2571" max="2572" width="13.33203125" style="227" customWidth="1"/>
    <col min="2573" max="2573" width="13.88671875" style="227" customWidth="1"/>
    <col min="2574" max="2577" width="9.109375" style="227" customWidth="1"/>
    <col min="2578" max="2816" width="8.88671875" style="227"/>
    <col min="2817" max="2817" width="46.109375" style="227" customWidth="1"/>
    <col min="2818" max="2818" width="30.6640625" style="227" customWidth="1"/>
    <col min="2819" max="2819" width="20.88671875" style="227" customWidth="1"/>
    <col min="2820" max="2821" width="20.44140625" style="227" customWidth="1"/>
    <col min="2822" max="2822" width="14.6640625" style="227" customWidth="1"/>
    <col min="2823" max="2823" width="14" style="227" customWidth="1"/>
    <col min="2824" max="2824" width="32.88671875" style="227" customWidth="1"/>
    <col min="2825" max="2825" width="11" style="227" customWidth="1"/>
    <col min="2826" max="2826" width="11.109375" style="227" customWidth="1"/>
    <col min="2827" max="2828" width="13.33203125" style="227" customWidth="1"/>
    <col min="2829" max="2829" width="13.88671875" style="227" customWidth="1"/>
    <col min="2830" max="2833" width="9.109375" style="227" customWidth="1"/>
    <col min="2834" max="3072" width="8.88671875" style="227"/>
    <col min="3073" max="3073" width="46.109375" style="227" customWidth="1"/>
    <col min="3074" max="3074" width="30.6640625" style="227" customWidth="1"/>
    <col min="3075" max="3075" width="20.88671875" style="227" customWidth="1"/>
    <col min="3076" max="3077" width="20.44140625" style="227" customWidth="1"/>
    <col min="3078" max="3078" width="14.6640625" style="227" customWidth="1"/>
    <col min="3079" max="3079" width="14" style="227" customWidth="1"/>
    <col min="3080" max="3080" width="32.88671875" style="227" customWidth="1"/>
    <col min="3081" max="3081" width="11" style="227" customWidth="1"/>
    <col min="3082" max="3082" width="11.109375" style="227" customWidth="1"/>
    <col min="3083" max="3084" width="13.33203125" style="227" customWidth="1"/>
    <col min="3085" max="3085" width="13.88671875" style="227" customWidth="1"/>
    <col min="3086" max="3089" width="9.109375" style="227" customWidth="1"/>
    <col min="3090" max="3328" width="8.88671875" style="227"/>
    <col min="3329" max="3329" width="46.109375" style="227" customWidth="1"/>
    <col min="3330" max="3330" width="30.6640625" style="227" customWidth="1"/>
    <col min="3331" max="3331" width="20.88671875" style="227" customWidth="1"/>
    <col min="3332" max="3333" width="20.44140625" style="227" customWidth="1"/>
    <col min="3334" max="3334" width="14.6640625" style="227" customWidth="1"/>
    <col min="3335" max="3335" width="14" style="227" customWidth="1"/>
    <col min="3336" max="3336" width="32.88671875" style="227" customWidth="1"/>
    <col min="3337" max="3337" width="11" style="227" customWidth="1"/>
    <col min="3338" max="3338" width="11.109375" style="227" customWidth="1"/>
    <col min="3339" max="3340" width="13.33203125" style="227" customWidth="1"/>
    <col min="3341" max="3341" width="13.88671875" style="227" customWidth="1"/>
    <col min="3342" max="3345" width="9.109375" style="227" customWidth="1"/>
    <col min="3346" max="3584" width="8.88671875" style="227"/>
    <col min="3585" max="3585" width="46.109375" style="227" customWidth="1"/>
    <col min="3586" max="3586" width="30.6640625" style="227" customWidth="1"/>
    <col min="3587" max="3587" width="20.88671875" style="227" customWidth="1"/>
    <col min="3588" max="3589" width="20.44140625" style="227" customWidth="1"/>
    <col min="3590" max="3590" width="14.6640625" style="227" customWidth="1"/>
    <col min="3591" max="3591" width="14" style="227" customWidth="1"/>
    <col min="3592" max="3592" width="32.88671875" style="227" customWidth="1"/>
    <col min="3593" max="3593" width="11" style="227" customWidth="1"/>
    <col min="3594" max="3594" width="11.109375" style="227" customWidth="1"/>
    <col min="3595" max="3596" width="13.33203125" style="227" customWidth="1"/>
    <col min="3597" max="3597" width="13.88671875" style="227" customWidth="1"/>
    <col min="3598" max="3601" width="9.109375" style="227" customWidth="1"/>
    <col min="3602" max="3840" width="8.88671875" style="227"/>
    <col min="3841" max="3841" width="46.109375" style="227" customWidth="1"/>
    <col min="3842" max="3842" width="30.6640625" style="227" customWidth="1"/>
    <col min="3843" max="3843" width="20.88671875" style="227" customWidth="1"/>
    <col min="3844" max="3845" width="20.44140625" style="227" customWidth="1"/>
    <col min="3846" max="3846" width="14.6640625" style="227" customWidth="1"/>
    <col min="3847" max="3847" width="14" style="227" customWidth="1"/>
    <col min="3848" max="3848" width="32.88671875" style="227" customWidth="1"/>
    <col min="3849" max="3849" width="11" style="227" customWidth="1"/>
    <col min="3850" max="3850" width="11.109375" style="227" customWidth="1"/>
    <col min="3851" max="3852" width="13.33203125" style="227" customWidth="1"/>
    <col min="3853" max="3853" width="13.88671875" style="227" customWidth="1"/>
    <col min="3854" max="3857" width="9.109375" style="227" customWidth="1"/>
    <col min="3858" max="4096" width="8.88671875" style="227"/>
    <col min="4097" max="4097" width="46.109375" style="227" customWidth="1"/>
    <col min="4098" max="4098" width="30.6640625" style="227" customWidth="1"/>
    <col min="4099" max="4099" width="20.88671875" style="227" customWidth="1"/>
    <col min="4100" max="4101" width="20.44140625" style="227" customWidth="1"/>
    <col min="4102" max="4102" width="14.6640625" style="227" customWidth="1"/>
    <col min="4103" max="4103" width="14" style="227" customWidth="1"/>
    <col min="4104" max="4104" width="32.88671875" style="227" customWidth="1"/>
    <col min="4105" max="4105" width="11" style="227" customWidth="1"/>
    <col min="4106" max="4106" width="11.109375" style="227" customWidth="1"/>
    <col min="4107" max="4108" width="13.33203125" style="227" customWidth="1"/>
    <col min="4109" max="4109" width="13.88671875" style="227" customWidth="1"/>
    <col min="4110" max="4113" width="9.109375" style="227" customWidth="1"/>
    <col min="4114" max="4352" width="8.88671875" style="227"/>
    <col min="4353" max="4353" width="46.109375" style="227" customWidth="1"/>
    <col min="4354" max="4354" width="30.6640625" style="227" customWidth="1"/>
    <col min="4355" max="4355" width="20.88671875" style="227" customWidth="1"/>
    <col min="4356" max="4357" width="20.44140625" style="227" customWidth="1"/>
    <col min="4358" max="4358" width="14.6640625" style="227" customWidth="1"/>
    <col min="4359" max="4359" width="14" style="227" customWidth="1"/>
    <col min="4360" max="4360" width="32.88671875" style="227" customWidth="1"/>
    <col min="4361" max="4361" width="11" style="227" customWidth="1"/>
    <col min="4362" max="4362" width="11.109375" style="227" customWidth="1"/>
    <col min="4363" max="4364" width="13.33203125" style="227" customWidth="1"/>
    <col min="4365" max="4365" width="13.88671875" style="227" customWidth="1"/>
    <col min="4366" max="4369" width="9.109375" style="227" customWidth="1"/>
    <col min="4370" max="4608" width="8.88671875" style="227"/>
    <col min="4609" max="4609" width="46.109375" style="227" customWidth="1"/>
    <col min="4610" max="4610" width="30.6640625" style="227" customWidth="1"/>
    <col min="4611" max="4611" width="20.88671875" style="227" customWidth="1"/>
    <col min="4612" max="4613" width="20.44140625" style="227" customWidth="1"/>
    <col min="4614" max="4614" width="14.6640625" style="227" customWidth="1"/>
    <col min="4615" max="4615" width="14" style="227" customWidth="1"/>
    <col min="4616" max="4616" width="32.88671875" style="227" customWidth="1"/>
    <col min="4617" max="4617" width="11" style="227" customWidth="1"/>
    <col min="4618" max="4618" width="11.109375" style="227" customWidth="1"/>
    <col min="4619" max="4620" width="13.33203125" style="227" customWidth="1"/>
    <col min="4621" max="4621" width="13.88671875" style="227" customWidth="1"/>
    <col min="4622" max="4625" width="9.109375" style="227" customWidth="1"/>
    <col min="4626" max="4864" width="8.88671875" style="227"/>
    <col min="4865" max="4865" width="46.109375" style="227" customWidth="1"/>
    <col min="4866" max="4866" width="30.6640625" style="227" customWidth="1"/>
    <col min="4867" max="4867" width="20.88671875" style="227" customWidth="1"/>
    <col min="4868" max="4869" width="20.44140625" style="227" customWidth="1"/>
    <col min="4870" max="4870" width="14.6640625" style="227" customWidth="1"/>
    <col min="4871" max="4871" width="14" style="227" customWidth="1"/>
    <col min="4872" max="4872" width="32.88671875" style="227" customWidth="1"/>
    <col min="4873" max="4873" width="11" style="227" customWidth="1"/>
    <col min="4874" max="4874" width="11.109375" style="227" customWidth="1"/>
    <col min="4875" max="4876" width="13.33203125" style="227" customWidth="1"/>
    <col min="4877" max="4877" width="13.88671875" style="227" customWidth="1"/>
    <col min="4878" max="4881" width="9.109375" style="227" customWidth="1"/>
    <col min="4882" max="5120" width="8.88671875" style="227"/>
    <col min="5121" max="5121" width="46.109375" style="227" customWidth="1"/>
    <col min="5122" max="5122" width="30.6640625" style="227" customWidth="1"/>
    <col min="5123" max="5123" width="20.88671875" style="227" customWidth="1"/>
    <col min="5124" max="5125" width="20.44140625" style="227" customWidth="1"/>
    <col min="5126" max="5126" width="14.6640625" style="227" customWidth="1"/>
    <col min="5127" max="5127" width="14" style="227" customWidth="1"/>
    <col min="5128" max="5128" width="32.88671875" style="227" customWidth="1"/>
    <col min="5129" max="5129" width="11" style="227" customWidth="1"/>
    <col min="5130" max="5130" width="11.109375" style="227" customWidth="1"/>
    <col min="5131" max="5132" width="13.33203125" style="227" customWidth="1"/>
    <col min="5133" max="5133" width="13.88671875" style="227" customWidth="1"/>
    <col min="5134" max="5137" width="9.109375" style="227" customWidth="1"/>
    <col min="5138" max="5376" width="8.88671875" style="227"/>
    <col min="5377" max="5377" width="46.109375" style="227" customWidth="1"/>
    <col min="5378" max="5378" width="30.6640625" style="227" customWidth="1"/>
    <col min="5379" max="5379" width="20.88671875" style="227" customWidth="1"/>
    <col min="5380" max="5381" width="20.44140625" style="227" customWidth="1"/>
    <col min="5382" max="5382" width="14.6640625" style="227" customWidth="1"/>
    <col min="5383" max="5383" width="14" style="227" customWidth="1"/>
    <col min="5384" max="5384" width="32.88671875" style="227" customWidth="1"/>
    <col min="5385" max="5385" width="11" style="227" customWidth="1"/>
    <col min="5386" max="5386" width="11.109375" style="227" customWidth="1"/>
    <col min="5387" max="5388" width="13.33203125" style="227" customWidth="1"/>
    <col min="5389" max="5389" width="13.88671875" style="227" customWidth="1"/>
    <col min="5390" max="5393" width="9.109375" style="227" customWidth="1"/>
    <col min="5394" max="5632" width="8.88671875" style="227"/>
    <col min="5633" max="5633" width="46.109375" style="227" customWidth="1"/>
    <col min="5634" max="5634" width="30.6640625" style="227" customWidth="1"/>
    <col min="5635" max="5635" width="20.88671875" style="227" customWidth="1"/>
    <col min="5636" max="5637" width="20.44140625" style="227" customWidth="1"/>
    <col min="5638" max="5638" width="14.6640625" style="227" customWidth="1"/>
    <col min="5639" max="5639" width="14" style="227" customWidth="1"/>
    <col min="5640" max="5640" width="32.88671875" style="227" customWidth="1"/>
    <col min="5641" max="5641" width="11" style="227" customWidth="1"/>
    <col min="5642" max="5642" width="11.109375" style="227" customWidth="1"/>
    <col min="5643" max="5644" width="13.33203125" style="227" customWidth="1"/>
    <col min="5645" max="5645" width="13.88671875" style="227" customWidth="1"/>
    <col min="5646" max="5649" width="9.109375" style="227" customWidth="1"/>
    <col min="5650" max="5888" width="8.88671875" style="227"/>
    <col min="5889" max="5889" width="46.109375" style="227" customWidth="1"/>
    <col min="5890" max="5890" width="30.6640625" style="227" customWidth="1"/>
    <col min="5891" max="5891" width="20.88671875" style="227" customWidth="1"/>
    <col min="5892" max="5893" width="20.44140625" style="227" customWidth="1"/>
    <col min="5894" max="5894" width="14.6640625" style="227" customWidth="1"/>
    <col min="5895" max="5895" width="14" style="227" customWidth="1"/>
    <col min="5896" max="5896" width="32.88671875" style="227" customWidth="1"/>
    <col min="5897" max="5897" width="11" style="227" customWidth="1"/>
    <col min="5898" max="5898" width="11.109375" style="227" customWidth="1"/>
    <col min="5899" max="5900" width="13.33203125" style="227" customWidth="1"/>
    <col min="5901" max="5901" width="13.88671875" style="227" customWidth="1"/>
    <col min="5902" max="5905" width="9.109375" style="227" customWidth="1"/>
    <col min="5906" max="6144" width="8.88671875" style="227"/>
    <col min="6145" max="6145" width="46.109375" style="227" customWidth="1"/>
    <col min="6146" max="6146" width="30.6640625" style="227" customWidth="1"/>
    <col min="6147" max="6147" width="20.88671875" style="227" customWidth="1"/>
    <col min="6148" max="6149" width="20.44140625" style="227" customWidth="1"/>
    <col min="6150" max="6150" width="14.6640625" style="227" customWidth="1"/>
    <col min="6151" max="6151" width="14" style="227" customWidth="1"/>
    <col min="6152" max="6152" width="32.88671875" style="227" customWidth="1"/>
    <col min="6153" max="6153" width="11" style="227" customWidth="1"/>
    <col min="6154" max="6154" width="11.109375" style="227" customWidth="1"/>
    <col min="6155" max="6156" width="13.33203125" style="227" customWidth="1"/>
    <col min="6157" max="6157" width="13.88671875" style="227" customWidth="1"/>
    <col min="6158" max="6161" width="9.109375" style="227" customWidth="1"/>
    <col min="6162" max="6400" width="8.88671875" style="227"/>
    <col min="6401" max="6401" width="46.109375" style="227" customWidth="1"/>
    <col min="6402" max="6402" width="30.6640625" style="227" customWidth="1"/>
    <col min="6403" max="6403" width="20.88671875" style="227" customWidth="1"/>
    <col min="6404" max="6405" width="20.44140625" style="227" customWidth="1"/>
    <col min="6406" max="6406" width="14.6640625" style="227" customWidth="1"/>
    <col min="6407" max="6407" width="14" style="227" customWidth="1"/>
    <col min="6408" max="6408" width="32.88671875" style="227" customWidth="1"/>
    <col min="6409" max="6409" width="11" style="227" customWidth="1"/>
    <col min="6410" max="6410" width="11.109375" style="227" customWidth="1"/>
    <col min="6411" max="6412" width="13.33203125" style="227" customWidth="1"/>
    <col min="6413" max="6413" width="13.88671875" style="227" customWidth="1"/>
    <col min="6414" max="6417" width="9.109375" style="227" customWidth="1"/>
    <col min="6418" max="6656" width="8.88671875" style="227"/>
    <col min="6657" max="6657" width="46.109375" style="227" customWidth="1"/>
    <col min="6658" max="6658" width="30.6640625" style="227" customWidth="1"/>
    <col min="6659" max="6659" width="20.88671875" style="227" customWidth="1"/>
    <col min="6660" max="6661" width="20.44140625" style="227" customWidth="1"/>
    <col min="6662" max="6662" width="14.6640625" style="227" customWidth="1"/>
    <col min="6663" max="6663" width="14" style="227" customWidth="1"/>
    <col min="6664" max="6664" width="32.88671875" style="227" customWidth="1"/>
    <col min="6665" max="6665" width="11" style="227" customWidth="1"/>
    <col min="6666" max="6666" width="11.109375" style="227" customWidth="1"/>
    <col min="6667" max="6668" width="13.33203125" style="227" customWidth="1"/>
    <col min="6669" max="6669" width="13.88671875" style="227" customWidth="1"/>
    <col min="6670" max="6673" width="9.109375" style="227" customWidth="1"/>
    <col min="6674" max="6912" width="8.88671875" style="227"/>
    <col min="6913" max="6913" width="46.109375" style="227" customWidth="1"/>
    <col min="6914" max="6914" width="30.6640625" style="227" customWidth="1"/>
    <col min="6915" max="6915" width="20.88671875" style="227" customWidth="1"/>
    <col min="6916" max="6917" width="20.44140625" style="227" customWidth="1"/>
    <col min="6918" max="6918" width="14.6640625" style="227" customWidth="1"/>
    <col min="6919" max="6919" width="14" style="227" customWidth="1"/>
    <col min="6920" max="6920" width="32.88671875" style="227" customWidth="1"/>
    <col min="6921" max="6921" width="11" style="227" customWidth="1"/>
    <col min="6922" max="6922" width="11.109375" style="227" customWidth="1"/>
    <col min="6923" max="6924" width="13.33203125" style="227" customWidth="1"/>
    <col min="6925" max="6925" width="13.88671875" style="227" customWidth="1"/>
    <col min="6926" max="6929" width="9.109375" style="227" customWidth="1"/>
    <col min="6930" max="7168" width="8.88671875" style="227"/>
    <col min="7169" max="7169" width="46.109375" style="227" customWidth="1"/>
    <col min="7170" max="7170" width="30.6640625" style="227" customWidth="1"/>
    <col min="7171" max="7171" width="20.88671875" style="227" customWidth="1"/>
    <col min="7172" max="7173" width="20.44140625" style="227" customWidth="1"/>
    <col min="7174" max="7174" width="14.6640625" style="227" customWidth="1"/>
    <col min="7175" max="7175" width="14" style="227" customWidth="1"/>
    <col min="7176" max="7176" width="32.88671875" style="227" customWidth="1"/>
    <col min="7177" max="7177" width="11" style="227" customWidth="1"/>
    <col min="7178" max="7178" width="11.109375" style="227" customWidth="1"/>
    <col min="7179" max="7180" width="13.33203125" style="227" customWidth="1"/>
    <col min="7181" max="7181" width="13.88671875" style="227" customWidth="1"/>
    <col min="7182" max="7185" width="9.109375" style="227" customWidth="1"/>
    <col min="7186" max="7424" width="8.88671875" style="227"/>
    <col min="7425" max="7425" width="46.109375" style="227" customWidth="1"/>
    <col min="7426" max="7426" width="30.6640625" style="227" customWidth="1"/>
    <col min="7427" max="7427" width="20.88671875" style="227" customWidth="1"/>
    <col min="7428" max="7429" width="20.44140625" style="227" customWidth="1"/>
    <col min="7430" max="7430" width="14.6640625" style="227" customWidth="1"/>
    <col min="7431" max="7431" width="14" style="227" customWidth="1"/>
    <col min="7432" max="7432" width="32.88671875" style="227" customWidth="1"/>
    <col min="7433" max="7433" width="11" style="227" customWidth="1"/>
    <col min="7434" max="7434" width="11.109375" style="227" customWidth="1"/>
    <col min="7435" max="7436" width="13.33203125" style="227" customWidth="1"/>
    <col min="7437" max="7437" width="13.88671875" style="227" customWidth="1"/>
    <col min="7438" max="7441" width="9.109375" style="227" customWidth="1"/>
    <col min="7442" max="7680" width="8.88671875" style="227"/>
    <col min="7681" max="7681" width="46.109375" style="227" customWidth="1"/>
    <col min="7682" max="7682" width="30.6640625" style="227" customWidth="1"/>
    <col min="7683" max="7683" width="20.88671875" style="227" customWidth="1"/>
    <col min="7684" max="7685" width="20.44140625" style="227" customWidth="1"/>
    <col min="7686" max="7686" width="14.6640625" style="227" customWidth="1"/>
    <col min="7687" max="7687" width="14" style="227" customWidth="1"/>
    <col min="7688" max="7688" width="32.88671875" style="227" customWidth="1"/>
    <col min="7689" max="7689" width="11" style="227" customWidth="1"/>
    <col min="7690" max="7690" width="11.109375" style="227" customWidth="1"/>
    <col min="7691" max="7692" width="13.33203125" style="227" customWidth="1"/>
    <col min="7693" max="7693" width="13.88671875" style="227" customWidth="1"/>
    <col min="7694" max="7697" width="9.109375" style="227" customWidth="1"/>
    <col min="7698" max="7936" width="8.88671875" style="227"/>
    <col min="7937" max="7937" width="46.109375" style="227" customWidth="1"/>
    <col min="7938" max="7938" width="30.6640625" style="227" customWidth="1"/>
    <col min="7939" max="7939" width="20.88671875" style="227" customWidth="1"/>
    <col min="7940" max="7941" width="20.44140625" style="227" customWidth="1"/>
    <col min="7942" max="7942" width="14.6640625" style="227" customWidth="1"/>
    <col min="7943" max="7943" width="14" style="227" customWidth="1"/>
    <col min="7944" max="7944" width="32.88671875" style="227" customWidth="1"/>
    <col min="7945" max="7945" width="11" style="227" customWidth="1"/>
    <col min="7946" max="7946" width="11.109375" style="227" customWidth="1"/>
    <col min="7947" max="7948" width="13.33203125" style="227" customWidth="1"/>
    <col min="7949" max="7949" width="13.88671875" style="227" customWidth="1"/>
    <col min="7950" max="7953" width="9.109375" style="227" customWidth="1"/>
    <col min="7954" max="8192" width="8.88671875" style="227"/>
    <col min="8193" max="8193" width="46.109375" style="227" customWidth="1"/>
    <col min="8194" max="8194" width="30.6640625" style="227" customWidth="1"/>
    <col min="8195" max="8195" width="20.88671875" style="227" customWidth="1"/>
    <col min="8196" max="8197" width="20.44140625" style="227" customWidth="1"/>
    <col min="8198" max="8198" width="14.6640625" style="227" customWidth="1"/>
    <col min="8199" max="8199" width="14" style="227" customWidth="1"/>
    <col min="8200" max="8200" width="32.88671875" style="227" customWidth="1"/>
    <col min="8201" max="8201" width="11" style="227" customWidth="1"/>
    <col min="8202" max="8202" width="11.109375" style="227" customWidth="1"/>
    <col min="8203" max="8204" width="13.33203125" style="227" customWidth="1"/>
    <col min="8205" max="8205" width="13.88671875" style="227" customWidth="1"/>
    <col min="8206" max="8209" width="9.109375" style="227" customWidth="1"/>
    <col min="8210" max="8448" width="8.88671875" style="227"/>
    <col min="8449" max="8449" width="46.109375" style="227" customWidth="1"/>
    <col min="8450" max="8450" width="30.6640625" style="227" customWidth="1"/>
    <col min="8451" max="8451" width="20.88671875" style="227" customWidth="1"/>
    <col min="8452" max="8453" width="20.44140625" style="227" customWidth="1"/>
    <col min="8454" max="8454" width="14.6640625" style="227" customWidth="1"/>
    <col min="8455" max="8455" width="14" style="227" customWidth="1"/>
    <col min="8456" max="8456" width="32.88671875" style="227" customWidth="1"/>
    <col min="8457" max="8457" width="11" style="227" customWidth="1"/>
    <col min="8458" max="8458" width="11.109375" style="227" customWidth="1"/>
    <col min="8459" max="8460" width="13.33203125" style="227" customWidth="1"/>
    <col min="8461" max="8461" width="13.88671875" style="227" customWidth="1"/>
    <col min="8462" max="8465" width="9.109375" style="227" customWidth="1"/>
    <col min="8466" max="8704" width="8.88671875" style="227"/>
    <col min="8705" max="8705" width="46.109375" style="227" customWidth="1"/>
    <col min="8706" max="8706" width="30.6640625" style="227" customWidth="1"/>
    <col min="8707" max="8707" width="20.88671875" style="227" customWidth="1"/>
    <col min="8708" max="8709" width="20.44140625" style="227" customWidth="1"/>
    <col min="8710" max="8710" width="14.6640625" style="227" customWidth="1"/>
    <col min="8711" max="8711" width="14" style="227" customWidth="1"/>
    <col min="8712" max="8712" width="32.88671875" style="227" customWidth="1"/>
    <col min="8713" max="8713" width="11" style="227" customWidth="1"/>
    <col min="8714" max="8714" width="11.109375" style="227" customWidth="1"/>
    <col min="8715" max="8716" width="13.33203125" style="227" customWidth="1"/>
    <col min="8717" max="8717" width="13.88671875" style="227" customWidth="1"/>
    <col min="8718" max="8721" width="9.109375" style="227" customWidth="1"/>
    <col min="8722" max="8960" width="8.88671875" style="227"/>
    <col min="8961" max="8961" width="46.109375" style="227" customWidth="1"/>
    <col min="8962" max="8962" width="30.6640625" style="227" customWidth="1"/>
    <col min="8963" max="8963" width="20.88671875" style="227" customWidth="1"/>
    <col min="8964" max="8965" width="20.44140625" style="227" customWidth="1"/>
    <col min="8966" max="8966" width="14.6640625" style="227" customWidth="1"/>
    <col min="8967" max="8967" width="14" style="227" customWidth="1"/>
    <col min="8968" max="8968" width="32.88671875" style="227" customWidth="1"/>
    <col min="8969" max="8969" width="11" style="227" customWidth="1"/>
    <col min="8970" max="8970" width="11.109375" style="227" customWidth="1"/>
    <col min="8971" max="8972" width="13.33203125" style="227" customWidth="1"/>
    <col min="8973" max="8973" width="13.88671875" style="227" customWidth="1"/>
    <col min="8974" max="8977" width="9.109375" style="227" customWidth="1"/>
    <col min="8978" max="9216" width="8.88671875" style="227"/>
    <col min="9217" max="9217" width="46.109375" style="227" customWidth="1"/>
    <col min="9218" max="9218" width="30.6640625" style="227" customWidth="1"/>
    <col min="9219" max="9219" width="20.88671875" style="227" customWidth="1"/>
    <col min="9220" max="9221" width="20.44140625" style="227" customWidth="1"/>
    <col min="9222" max="9222" width="14.6640625" style="227" customWidth="1"/>
    <col min="9223" max="9223" width="14" style="227" customWidth="1"/>
    <col min="9224" max="9224" width="32.88671875" style="227" customWidth="1"/>
    <col min="9225" max="9225" width="11" style="227" customWidth="1"/>
    <col min="9226" max="9226" width="11.109375" style="227" customWidth="1"/>
    <col min="9227" max="9228" width="13.33203125" style="227" customWidth="1"/>
    <col min="9229" max="9229" width="13.88671875" style="227" customWidth="1"/>
    <col min="9230" max="9233" width="9.109375" style="227" customWidth="1"/>
    <col min="9234" max="9472" width="8.88671875" style="227"/>
    <col min="9473" max="9473" width="46.109375" style="227" customWidth="1"/>
    <col min="9474" max="9474" width="30.6640625" style="227" customWidth="1"/>
    <col min="9475" max="9475" width="20.88671875" style="227" customWidth="1"/>
    <col min="9476" max="9477" width="20.44140625" style="227" customWidth="1"/>
    <col min="9478" max="9478" width="14.6640625" style="227" customWidth="1"/>
    <col min="9479" max="9479" width="14" style="227" customWidth="1"/>
    <col min="9480" max="9480" width="32.88671875" style="227" customWidth="1"/>
    <col min="9481" max="9481" width="11" style="227" customWidth="1"/>
    <col min="9482" max="9482" width="11.109375" style="227" customWidth="1"/>
    <col min="9483" max="9484" width="13.33203125" style="227" customWidth="1"/>
    <col min="9485" max="9485" width="13.88671875" style="227" customWidth="1"/>
    <col min="9486" max="9489" width="9.109375" style="227" customWidth="1"/>
    <col min="9490" max="9728" width="8.88671875" style="227"/>
    <col min="9729" max="9729" width="46.109375" style="227" customWidth="1"/>
    <col min="9730" max="9730" width="30.6640625" style="227" customWidth="1"/>
    <col min="9731" max="9731" width="20.88671875" style="227" customWidth="1"/>
    <col min="9732" max="9733" width="20.44140625" style="227" customWidth="1"/>
    <col min="9734" max="9734" width="14.6640625" style="227" customWidth="1"/>
    <col min="9735" max="9735" width="14" style="227" customWidth="1"/>
    <col min="9736" max="9736" width="32.88671875" style="227" customWidth="1"/>
    <col min="9737" max="9737" width="11" style="227" customWidth="1"/>
    <col min="9738" max="9738" width="11.109375" style="227" customWidth="1"/>
    <col min="9739" max="9740" width="13.33203125" style="227" customWidth="1"/>
    <col min="9741" max="9741" width="13.88671875" style="227" customWidth="1"/>
    <col min="9742" max="9745" width="9.109375" style="227" customWidth="1"/>
    <col min="9746" max="9984" width="8.88671875" style="227"/>
    <col min="9985" max="9985" width="46.109375" style="227" customWidth="1"/>
    <col min="9986" max="9986" width="30.6640625" style="227" customWidth="1"/>
    <col min="9987" max="9987" width="20.88671875" style="227" customWidth="1"/>
    <col min="9988" max="9989" width="20.44140625" style="227" customWidth="1"/>
    <col min="9990" max="9990" width="14.6640625" style="227" customWidth="1"/>
    <col min="9991" max="9991" width="14" style="227" customWidth="1"/>
    <col min="9992" max="9992" width="32.88671875" style="227" customWidth="1"/>
    <col min="9993" max="9993" width="11" style="227" customWidth="1"/>
    <col min="9994" max="9994" width="11.109375" style="227" customWidth="1"/>
    <col min="9995" max="9996" width="13.33203125" style="227" customWidth="1"/>
    <col min="9997" max="9997" width="13.88671875" style="227" customWidth="1"/>
    <col min="9998" max="10001" width="9.109375" style="227" customWidth="1"/>
    <col min="10002" max="10240" width="8.88671875" style="227"/>
    <col min="10241" max="10241" width="46.109375" style="227" customWidth="1"/>
    <col min="10242" max="10242" width="30.6640625" style="227" customWidth="1"/>
    <col min="10243" max="10243" width="20.88671875" style="227" customWidth="1"/>
    <col min="10244" max="10245" width="20.44140625" style="227" customWidth="1"/>
    <col min="10246" max="10246" width="14.6640625" style="227" customWidth="1"/>
    <col min="10247" max="10247" width="14" style="227" customWidth="1"/>
    <col min="10248" max="10248" width="32.88671875" style="227" customWidth="1"/>
    <col min="10249" max="10249" width="11" style="227" customWidth="1"/>
    <col min="10250" max="10250" width="11.109375" style="227" customWidth="1"/>
    <col min="10251" max="10252" width="13.33203125" style="227" customWidth="1"/>
    <col min="10253" max="10253" width="13.88671875" style="227" customWidth="1"/>
    <col min="10254" max="10257" width="9.109375" style="227" customWidth="1"/>
    <col min="10258" max="10496" width="8.88671875" style="227"/>
    <col min="10497" max="10497" width="46.109375" style="227" customWidth="1"/>
    <col min="10498" max="10498" width="30.6640625" style="227" customWidth="1"/>
    <col min="10499" max="10499" width="20.88671875" style="227" customWidth="1"/>
    <col min="10500" max="10501" width="20.44140625" style="227" customWidth="1"/>
    <col min="10502" max="10502" width="14.6640625" style="227" customWidth="1"/>
    <col min="10503" max="10503" width="14" style="227" customWidth="1"/>
    <col min="10504" max="10504" width="32.88671875" style="227" customWidth="1"/>
    <col min="10505" max="10505" width="11" style="227" customWidth="1"/>
    <col min="10506" max="10506" width="11.109375" style="227" customWidth="1"/>
    <col min="10507" max="10508" width="13.33203125" style="227" customWidth="1"/>
    <col min="10509" max="10509" width="13.88671875" style="227" customWidth="1"/>
    <col min="10510" max="10513" width="9.109375" style="227" customWidth="1"/>
    <col min="10514" max="10752" width="8.88671875" style="227"/>
    <col min="10753" max="10753" width="46.109375" style="227" customWidth="1"/>
    <col min="10754" max="10754" width="30.6640625" style="227" customWidth="1"/>
    <col min="10755" max="10755" width="20.88671875" style="227" customWidth="1"/>
    <col min="10756" max="10757" width="20.44140625" style="227" customWidth="1"/>
    <col min="10758" max="10758" width="14.6640625" style="227" customWidth="1"/>
    <col min="10759" max="10759" width="14" style="227" customWidth="1"/>
    <col min="10760" max="10760" width="32.88671875" style="227" customWidth="1"/>
    <col min="10761" max="10761" width="11" style="227" customWidth="1"/>
    <col min="10762" max="10762" width="11.109375" style="227" customWidth="1"/>
    <col min="10763" max="10764" width="13.33203125" style="227" customWidth="1"/>
    <col min="10765" max="10765" width="13.88671875" style="227" customWidth="1"/>
    <col min="10766" max="10769" width="9.109375" style="227" customWidth="1"/>
    <col min="10770" max="11008" width="8.88671875" style="227"/>
    <col min="11009" max="11009" width="46.109375" style="227" customWidth="1"/>
    <col min="11010" max="11010" width="30.6640625" style="227" customWidth="1"/>
    <col min="11011" max="11011" width="20.88671875" style="227" customWidth="1"/>
    <col min="11012" max="11013" width="20.44140625" style="227" customWidth="1"/>
    <col min="11014" max="11014" width="14.6640625" style="227" customWidth="1"/>
    <col min="11015" max="11015" width="14" style="227" customWidth="1"/>
    <col min="11016" max="11016" width="32.88671875" style="227" customWidth="1"/>
    <col min="11017" max="11017" width="11" style="227" customWidth="1"/>
    <col min="11018" max="11018" width="11.109375" style="227" customWidth="1"/>
    <col min="11019" max="11020" width="13.33203125" style="227" customWidth="1"/>
    <col min="11021" max="11021" width="13.88671875" style="227" customWidth="1"/>
    <col min="11022" max="11025" width="9.109375" style="227" customWidth="1"/>
    <col min="11026" max="11264" width="8.88671875" style="227"/>
    <col min="11265" max="11265" width="46.109375" style="227" customWidth="1"/>
    <col min="11266" max="11266" width="30.6640625" style="227" customWidth="1"/>
    <col min="11267" max="11267" width="20.88671875" style="227" customWidth="1"/>
    <col min="11268" max="11269" width="20.44140625" style="227" customWidth="1"/>
    <col min="11270" max="11270" width="14.6640625" style="227" customWidth="1"/>
    <col min="11271" max="11271" width="14" style="227" customWidth="1"/>
    <col min="11272" max="11272" width="32.88671875" style="227" customWidth="1"/>
    <col min="11273" max="11273" width="11" style="227" customWidth="1"/>
    <col min="11274" max="11274" width="11.109375" style="227" customWidth="1"/>
    <col min="11275" max="11276" width="13.33203125" style="227" customWidth="1"/>
    <col min="11277" max="11277" width="13.88671875" style="227" customWidth="1"/>
    <col min="11278" max="11281" width="9.109375" style="227" customWidth="1"/>
    <col min="11282" max="11520" width="8.88671875" style="227"/>
    <col min="11521" max="11521" width="46.109375" style="227" customWidth="1"/>
    <col min="11522" max="11522" width="30.6640625" style="227" customWidth="1"/>
    <col min="11523" max="11523" width="20.88671875" style="227" customWidth="1"/>
    <col min="11524" max="11525" width="20.44140625" style="227" customWidth="1"/>
    <col min="11526" max="11526" width="14.6640625" style="227" customWidth="1"/>
    <col min="11527" max="11527" width="14" style="227" customWidth="1"/>
    <col min="11528" max="11528" width="32.88671875" style="227" customWidth="1"/>
    <col min="11529" max="11529" width="11" style="227" customWidth="1"/>
    <col min="11530" max="11530" width="11.109375" style="227" customWidth="1"/>
    <col min="11531" max="11532" width="13.33203125" style="227" customWidth="1"/>
    <col min="11533" max="11533" width="13.88671875" style="227" customWidth="1"/>
    <col min="11534" max="11537" width="9.109375" style="227" customWidth="1"/>
    <col min="11538" max="11776" width="8.88671875" style="227"/>
    <col min="11777" max="11777" width="46.109375" style="227" customWidth="1"/>
    <col min="11778" max="11778" width="30.6640625" style="227" customWidth="1"/>
    <col min="11779" max="11779" width="20.88671875" style="227" customWidth="1"/>
    <col min="11780" max="11781" width="20.44140625" style="227" customWidth="1"/>
    <col min="11782" max="11782" width="14.6640625" style="227" customWidth="1"/>
    <col min="11783" max="11783" width="14" style="227" customWidth="1"/>
    <col min="11784" max="11784" width="32.88671875" style="227" customWidth="1"/>
    <col min="11785" max="11785" width="11" style="227" customWidth="1"/>
    <col min="11786" max="11786" width="11.109375" style="227" customWidth="1"/>
    <col min="11787" max="11788" width="13.33203125" style="227" customWidth="1"/>
    <col min="11789" max="11789" width="13.88671875" style="227" customWidth="1"/>
    <col min="11790" max="11793" width="9.109375" style="227" customWidth="1"/>
    <col min="11794" max="12032" width="8.88671875" style="227"/>
    <col min="12033" max="12033" width="46.109375" style="227" customWidth="1"/>
    <col min="12034" max="12034" width="30.6640625" style="227" customWidth="1"/>
    <col min="12035" max="12035" width="20.88671875" style="227" customWidth="1"/>
    <col min="12036" max="12037" width="20.44140625" style="227" customWidth="1"/>
    <col min="12038" max="12038" width="14.6640625" style="227" customWidth="1"/>
    <col min="12039" max="12039" width="14" style="227" customWidth="1"/>
    <col min="12040" max="12040" width="32.88671875" style="227" customWidth="1"/>
    <col min="12041" max="12041" width="11" style="227" customWidth="1"/>
    <col min="12042" max="12042" width="11.109375" style="227" customWidth="1"/>
    <col min="12043" max="12044" width="13.33203125" style="227" customWidth="1"/>
    <col min="12045" max="12045" width="13.88671875" style="227" customWidth="1"/>
    <col min="12046" max="12049" width="9.109375" style="227" customWidth="1"/>
    <col min="12050" max="12288" width="8.88671875" style="227"/>
    <col min="12289" max="12289" width="46.109375" style="227" customWidth="1"/>
    <col min="12290" max="12290" width="30.6640625" style="227" customWidth="1"/>
    <col min="12291" max="12291" width="20.88671875" style="227" customWidth="1"/>
    <col min="12292" max="12293" width="20.44140625" style="227" customWidth="1"/>
    <col min="12294" max="12294" width="14.6640625" style="227" customWidth="1"/>
    <col min="12295" max="12295" width="14" style="227" customWidth="1"/>
    <col min="12296" max="12296" width="32.88671875" style="227" customWidth="1"/>
    <col min="12297" max="12297" width="11" style="227" customWidth="1"/>
    <col min="12298" max="12298" width="11.109375" style="227" customWidth="1"/>
    <col min="12299" max="12300" width="13.33203125" style="227" customWidth="1"/>
    <col min="12301" max="12301" width="13.88671875" style="227" customWidth="1"/>
    <col min="12302" max="12305" width="9.109375" style="227" customWidth="1"/>
    <col min="12306" max="12544" width="8.88671875" style="227"/>
    <col min="12545" max="12545" width="46.109375" style="227" customWidth="1"/>
    <col min="12546" max="12546" width="30.6640625" style="227" customWidth="1"/>
    <col min="12547" max="12547" width="20.88671875" style="227" customWidth="1"/>
    <col min="12548" max="12549" width="20.44140625" style="227" customWidth="1"/>
    <col min="12550" max="12550" width="14.6640625" style="227" customWidth="1"/>
    <col min="12551" max="12551" width="14" style="227" customWidth="1"/>
    <col min="12552" max="12552" width="32.88671875" style="227" customWidth="1"/>
    <col min="12553" max="12553" width="11" style="227" customWidth="1"/>
    <col min="12554" max="12554" width="11.109375" style="227" customWidth="1"/>
    <col min="12555" max="12556" width="13.33203125" style="227" customWidth="1"/>
    <col min="12557" max="12557" width="13.88671875" style="227" customWidth="1"/>
    <col min="12558" max="12561" width="9.109375" style="227" customWidth="1"/>
    <col min="12562" max="12800" width="8.88671875" style="227"/>
    <col min="12801" max="12801" width="46.109375" style="227" customWidth="1"/>
    <col min="12802" max="12802" width="30.6640625" style="227" customWidth="1"/>
    <col min="12803" max="12803" width="20.88671875" style="227" customWidth="1"/>
    <col min="12804" max="12805" width="20.44140625" style="227" customWidth="1"/>
    <col min="12806" max="12806" width="14.6640625" style="227" customWidth="1"/>
    <col min="12807" max="12807" width="14" style="227" customWidth="1"/>
    <col min="12808" max="12808" width="32.88671875" style="227" customWidth="1"/>
    <col min="12809" max="12809" width="11" style="227" customWidth="1"/>
    <col min="12810" max="12810" width="11.109375" style="227" customWidth="1"/>
    <col min="12811" max="12812" width="13.33203125" style="227" customWidth="1"/>
    <col min="12813" max="12813" width="13.88671875" style="227" customWidth="1"/>
    <col min="12814" max="12817" width="9.109375" style="227" customWidth="1"/>
    <col min="12818" max="13056" width="8.88671875" style="227"/>
    <col min="13057" max="13057" width="46.109375" style="227" customWidth="1"/>
    <col min="13058" max="13058" width="30.6640625" style="227" customWidth="1"/>
    <col min="13059" max="13059" width="20.88671875" style="227" customWidth="1"/>
    <col min="13060" max="13061" width="20.44140625" style="227" customWidth="1"/>
    <col min="13062" max="13062" width="14.6640625" style="227" customWidth="1"/>
    <col min="13063" max="13063" width="14" style="227" customWidth="1"/>
    <col min="13064" max="13064" width="32.88671875" style="227" customWidth="1"/>
    <col min="13065" max="13065" width="11" style="227" customWidth="1"/>
    <col min="13066" max="13066" width="11.109375" style="227" customWidth="1"/>
    <col min="13067" max="13068" width="13.33203125" style="227" customWidth="1"/>
    <col min="13069" max="13069" width="13.88671875" style="227" customWidth="1"/>
    <col min="13070" max="13073" width="9.109375" style="227" customWidth="1"/>
    <col min="13074" max="13312" width="8.88671875" style="227"/>
    <col min="13313" max="13313" width="46.109375" style="227" customWidth="1"/>
    <col min="13314" max="13314" width="30.6640625" style="227" customWidth="1"/>
    <col min="13315" max="13315" width="20.88671875" style="227" customWidth="1"/>
    <col min="13316" max="13317" width="20.44140625" style="227" customWidth="1"/>
    <col min="13318" max="13318" width="14.6640625" style="227" customWidth="1"/>
    <col min="13319" max="13319" width="14" style="227" customWidth="1"/>
    <col min="13320" max="13320" width="32.88671875" style="227" customWidth="1"/>
    <col min="13321" max="13321" width="11" style="227" customWidth="1"/>
    <col min="13322" max="13322" width="11.109375" style="227" customWidth="1"/>
    <col min="13323" max="13324" width="13.33203125" style="227" customWidth="1"/>
    <col min="13325" max="13325" width="13.88671875" style="227" customWidth="1"/>
    <col min="13326" max="13329" width="9.109375" style="227" customWidth="1"/>
    <col min="13330" max="13568" width="8.88671875" style="227"/>
    <col min="13569" max="13569" width="46.109375" style="227" customWidth="1"/>
    <col min="13570" max="13570" width="30.6640625" style="227" customWidth="1"/>
    <col min="13571" max="13571" width="20.88671875" style="227" customWidth="1"/>
    <col min="13572" max="13573" width="20.44140625" style="227" customWidth="1"/>
    <col min="13574" max="13574" width="14.6640625" style="227" customWidth="1"/>
    <col min="13575" max="13575" width="14" style="227" customWidth="1"/>
    <col min="13576" max="13576" width="32.88671875" style="227" customWidth="1"/>
    <col min="13577" max="13577" width="11" style="227" customWidth="1"/>
    <col min="13578" max="13578" width="11.109375" style="227" customWidth="1"/>
    <col min="13579" max="13580" width="13.33203125" style="227" customWidth="1"/>
    <col min="13581" max="13581" width="13.88671875" style="227" customWidth="1"/>
    <col min="13582" max="13585" width="9.109375" style="227" customWidth="1"/>
    <col min="13586" max="13824" width="8.88671875" style="227"/>
    <col min="13825" max="13825" width="46.109375" style="227" customWidth="1"/>
    <col min="13826" max="13826" width="30.6640625" style="227" customWidth="1"/>
    <col min="13827" max="13827" width="20.88671875" style="227" customWidth="1"/>
    <col min="13828" max="13829" width="20.44140625" style="227" customWidth="1"/>
    <col min="13830" max="13830" width="14.6640625" style="227" customWidth="1"/>
    <col min="13831" max="13831" width="14" style="227" customWidth="1"/>
    <col min="13832" max="13832" width="32.88671875" style="227" customWidth="1"/>
    <col min="13833" max="13833" width="11" style="227" customWidth="1"/>
    <col min="13834" max="13834" width="11.109375" style="227" customWidth="1"/>
    <col min="13835" max="13836" width="13.33203125" style="227" customWidth="1"/>
    <col min="13837" max="13837" width="13.88671875" style="227" customWidth="1"/>
    <col min="13838" max="13841" width="9.109375" style="227" customWidth="1"/>
    <col min="13842" max="14080" width="8.88671875" style="227"/>
    <col min="14081" max="14081" width="46.109375" style="227" customWidth="1"/>
    <col min="14082" max="14082" width="30.6640625" style="227" customWidth="1"/>
    <col min="14083" max="14083" width="20.88671875" style="227" customWidth="1"/>
    <col min="14084" max="14085" width="20.44140625" style="227" customWidth="1"/>
    <col min="14086" max="14086" width="14.6640625" style="227" customWidth="1"/>
    <col min="14087" max="14087" width="14" style="227" customWidth="1"/>
    <col min="14088" max="14088" width="32.88671875" style="227" customWidth="1"/>
    <col min="14089" max="14089" width="11" style="227" customWidth="1"/>
    <col min="14090" max="14090" width="11.109375" style="227" customWidth="1"/>
    <col min="14091" max="14092" width="13.33203125" style="227" customWidth="1"/>
    <col min="14093" max="14093" width="13.88671875" style="227" customWidth="1"/>
    <col min="14094" max="14097" width="9.109375" style="227" customWidth="1"/>
    <col min="14098" max="14336" width="8.88671875" style="227"/>
    <col min="14337" max="14337" width="46.109375" style="227" customWidth="1"/>
    <col min="14338" max="14338" width="30.6640625" style="227" customWidth="1"/>
    <col min="14339" max="14339" width="20.88671875" style="227" customWidth="1"/>
    <col min="14340" max="14341" width="20.44140625" style="227" customWidth="1"/>
    <col min="14342" max="14342" width="14.6640625" style="227" customWidth="1"/>
    <col min="14343" max="14343" width="14" style="227" customWidth="1"/>
    <col min="14344" max="14344" width="32.88671875" style="227" customWidth="1"/>
    <col min="14345" max="14345" width="11" style="227" customWidth="1"/>
    <col min="14346" max="14346" width="11.109375" style="227" customWidth="1"/>
    <col min="14347" max="14348" width="13.33203125" style="227" customWidth="1"/>
    <col min="14349" max="14349" width="13.88671875" style="227" customWidth="1"/>
    <col min="14350" max="14353" width="9.109375" style="227" customWidth="1"/>
    <col min="14354" max="14592" width="8.88671875" style="227"/>
    <col min="14593" max="14593" width="46.109375" style="227" customWidth="1"/>
    <col min="14594" max="14594" width="30.6640625" style="227" customWidth="1"/>
    <col min="14595" max="14595" width="20.88671875" style="227" customWidth="1"/>
    <col min="14596" max="14597" width="20.44140625" style="227" customWidth="1"/>
    <col min="14598" max="14598" width="14.6640625" style="227" customWidth="1"/>
    <col min="14599" max="14599" width="14" style="227" customWidth="1"/>
    <col min="14600" max="14600" width="32.88671875" style="227" customWidth="1"/>
    <col min="14601" max="14601" width="11" style="227" customWidth="1"/>
    <col min="14602" max="14602" width="11.109375" style="227" customWidth="1"/>
    <col min="14603" max="14604" width="13.33203125" style="227" customWidth="1"/>
    <col min="14605" max="14605" width="13.88671875" style="227" customWidth="1"/>
    <col min="14606" max="14609" width="9.109375" style="227" customWidth="1"/>
    <col min="14610" max="14848" width="8.88671875" style="227"/>
    <col min="14849" max="14849" width="46.109375" style="227" customWidth="1"/>
    <col min="14850" max="14850" width="30.6640625" style="227" customWidth="1"/>
    <col min="14851" max="14851" width="20.88671875" style="227" customWidth="1"/>
    <col min="14852" max="14853" width="20.44140625" style="227" customWidth="1"/>
    <col min="14854" max="14854" width="14.6640625" style="227" customWidth="1"/>
    <col min="14855" max="14855" width="14" style="227" customWidth="1"/>
    <col min="14856" max="14856" width="32.88671875" style="227" customWidth="1"/>
    <col min="14857" max="14857" width="11" style="227" customWidth="1"/>
    <col min="14858" max="14858" width="11.109375" style="227" customWidth="1"/>
    <col min="14859" max="14860" width="13.33203125" style="227" customWidth="1"/>
    <col min="14861" max="14861" width="13.88671875" style="227" customWidth="1"/>
    <col min="14862" max="14865" width="9.109375" style="227" customWidth="1"/>
    <col min="14866" max="15104" width="8.88671875" style="227"/>
    <col min="15105" max="15105" width="46.109375" style="227" customWidth="1"/>
    <col min="15106" max="15106" width="30.6640625" style="227" customWidth="1"/>
    <col min="15107" max="15107" width="20.88671875" style="227" customWidth="1"/>
    <col min="15108" max="15109" width="20.44140625" style="227" customWidth="1"/>
    <col min="15110" max="15110" width="14.6640625" style="227" customWidth="1"/>
    <col min="15111" max="15111" width="14" style="227" customWidth="1"/>
    <col min="15112" max="15112" width="32.88671875" style="227" customWidth="1"/>
    <col min="15113" max="15113" width="11" style="227" customWidth="1"/>
    <col min="15114" max="15114" width="11.109375" style="227" customWidth="1"/>
    <col min="15115" max="15116" width="13.33203125" style="227" customWidth="1"/>
    <col min="15117" max="15117" width="13.88671875" style="227" customWidth="1"/>
    <col min="15118" max="15121" width="9.109375" style="227" customWidth="1"/>
    <col min="15122" max="15360" width="8.88671875" style="227"/>
    <col min="15361" max="15361" width="46.109375" style="227" customWidth="1"/>
    <col min="15362" max="15362" width="30.6640625" style="227" customWidth="1"/>
    <col min="15363" max="15363" width="20.88671875" style="227" customWidth="1"/>
    <col min="15364" max="15365" width="20.44140625" style="227" customWidth="1"/>
    <col min="15366" max="15366" width="14.6640625" style="227" customWidth="1"/>
    <col min="15367" max="15367" width="14" style="227" customWidth="1"/>
    <col min="15368" max="15368" width="32.88671875" style="227" customWidth="1"/>
    <col min="15369" max="15369" width="11" style="227" customWidth="1"/>
    <col min="15370" max="15370" width="11.109375" style="227" customWidth="1"/>
    <col min="15371" max="15372" width="13.33203125" style="227" customWidth="1"/>
    <col min="15373" max="15373" width="13.88671875" style="227" customWidth="1"/>
    <col min="15374" max="15377" width="9.109375" style="227" customWidth="1"/>
    <col min="15378" max="15616" width="8.88671875" style="227"/>
    <col min="15617" max="15617" width="46.109375" style="227" customWidth="1"/>
    <col min="15618" max="15618" width="30.6640625" style="227" customWidth="1"/>
    <col min="15619" max="15619" width="20.88671875" style="227" customWidth="1"/>
    <col min="15620" max="15621" width="20.44140625" style="227" customWidth="1"/>
    <col min="15622" max="15622" width="14.6640625" style="227" customWidth="1"/>
    <col min="15623" max="15623" width="14" style="227" customWidth="1"/>
    <col min="15624" max="15624" width="32.88671875" style="227" customWidth="1"/>
    <col min="15625" max="15625" width="11" style="227" customWidth="1"/>
    <col min="15626" max="15626" width="11.109375" style="227" customWidth="1"/>
    <col min="15627" max="15628" width="13.33203125" style="227" customWidth="1"/>
    <col min="15629" max="15629" width="13.88671875" style="227" customWidth="1"/>
    <col min="15630" max="15633" width="9.109375" style="227" customWidth="1"/>
    <col min="15634" max="15872" width="8.88671875" style="227"/>
    <col min="15873" max="15873" width="46.109375" style="227" customWidth="1"/>
    <col min="15874" max="15874" width="30.6640625" style="227" customWidth="1"/>
    <col min="15875" max="15875" width="20.88671875" style="227" customWidth="1"/>
    <col min="15876" max="15877" width="20.44140625" style="227" customWidth="1"/>
    <col min="15878" max="15878" width="14.6640625" style="227" customWidth="1"/>
    <col min="15879" max="15879" width="14" style="227" customWidth="1"/>
    <col min="15880" max="15880" width="32.88671875" style="227" customWidth="1"/>
    <col min="15881" max="15881" width="11" style="227" customWidth="1"/>
    <col min="15882" max="15882" width="11.109375" style="227" customWidth="1"/>
    <col min="15883" max="15884" width="13.33203125" style="227" customWidth="1"/>
    <col min="15885" max="15885" width="13.88671875" style="227" customWidth="1"/>
    <col min="15886" max="15889" width="9.109375" style="227" customWidth="1"/>
    <col min="15890" max="16128" width="8.88671875" style="227"/>
    <col min="16129" max="16129" width="46.109375" style="227" customWidth="1"/>
    <col min="16130" max="16130" width="30.6640625" style="227" customWidth="1"/>
    <col min="16131" max="16131" width="20.88671875" style="227" customWidth="1"/>
    <col min="16132" max="16133" width="20.44140625" style="227" customWidth="1"/>
    <col min="16134" max="16134" width="14.6640625" style="227" customWidth="1"/>
    <col min="16135" max="16135" width="14" style="227" customWidth="1"/>
    <col min="16136" max="16136" width="32.88671875" style="227" customWidth="1"/>
    <col min="16137" max="16137" width="11" style="227" customWidth="1"/>
    <col min="16138" max="16138" width="11.109375" style="227" customWidth="1"/>
    <col min="16139" max="16140" width="13.33203125" style="227" customWidth="1"/>
    <col min="16141" max="16141" width="13.88671875" style="227" customWidth="1"/>
    <col min="16142" max="16145" width="9.109375" style="227" customWidth="1"/>
    <col min="16146" max="16384" width="8.88671875" style="227"/>
  </cols>
  <sheetData>
    <row r="1" spans="1:13" ht="27" customHeight="1" x14ac:dyDescent="0.3">
      <c r="D1" s="359"/>
      <c r="E1" s="359"/>
      <c r="F1" s="699" t="s">
        <v>141</v>
      </c>
      <c r="G1" s="699"/>
    </row>
    <row r="2" spans="1:13" ht="15" customHeight="1" x14ac:dyDescent="0.3">
      <c r="C2" s="229"/>
      <c r="D2" s="699" t="s">
        <v>281</v>
      </c>
      <c r="E2" s="699"/>
      <c r="F2" s="699"/>
      <c r="G2" s="699"/>
      <c r="H2" s="230"/>
    </row>
    <row r="3" spans="1:13" s="233" customFormat="1" ht="37.200000000000003" customHeight="1" x14ac:dyDescent="0.35">
      <c r="A3" s="231"/>
      <c r="B3" s="231"/>
      <c r="C3" s="230"/>
      <c r="D3" s="699" t="s">
        <v>142</v>
      </c>
      <c r="E3" s="699"/>
      <c r="F3" s="699"/>
      <c r="G3" s="699"/>
      <c r="H3" s="230"/>
      <c r="I3" s="232"/>
      <c r="J3" s="232"/>
      <c r="K3" s="232"/>
      <c r="L3" s="232"/>
    </row>
    <row r="4" spans="1:13" s="233" customFormat="1" ht="24" customHeight="1" x14ac:dyDescent="0.4">
      <c r="A4" s="234"/>
      <c r="B4" s="234"/>
      <c r="C4" s="232"/>
      <c r="D4" s="699" t="s">
        <v>143</v>
      </c>
      <c r="E4" s="699"/>
      <c r="F4" s="699"/>
      <c r="G4" s="699"/>
      <c r="H4" s="232"/>
      <c r="I4" s="232"/>
      <c r="J4" s="232"/>
      <c r="K4" s="922"/>
      <c r="L4" s="922"/>
      <c r="M4" s="922"/>
    </row>
    <row r="5" spans="1:13" s="233" customFormat="1" ht="18" customHeight="1" x14ac:dyDescent="0.4">
      <c r="A5" s="234"/>
      <c r="B5" s="234"/>
      <c r="C5" s="229"/>
      <c r="D5" s="681"/>
      <c r="E5" s="681"/>
      <c r="F5" s="322"/>
      <c r="G5" s="322"/>
      <c r="H5" s="229"/>
      <c r="I5" s="229"/>
      <c r="J5" s="229"/>
      <c r="K5" s="922"/>
      <c r="L5" s="922"/>
      <c r="M5" s="922"/>
    </row>
    <row r="6" spans="1:13" s="235" customFormat="1" ht="22.2" customHeight="1" x14ac:dyDescent="0.4">
      <c r="A6" s="234"/>
      <c r="B6" s="234"/>
      <c r="C6" s="232"/>
      <c r="D6" s="709" t="s">
        <v>121</v>
      </c>
      <c r="E6" s="709"/>
      <c r="F6" s="709"/>
      <c r="G6" s="709"/>
      <c r="H6" s="232"/>
      <c r="I6" s="232"/>
      <c r="J6" s="232"/>
      <c r="K6" s="922"/>
      <c r="L6" s="922"/>
      <c r="M6" s="922"/>
    </row>
    <row r="7" spans="1:13" s="235" customFormat="1" ht="19.2" customHeight="1" x14ac:dyDescent="0.4">
      <c r="A7" s="234"/>
      <c r="B7" s="234"/>
      <c r="C7" s="232"/>
      <c r="D7" s="710" t="s">
        <v>282</v>
      </c>
      <c r="E7" s="710"/>
      <c r="F7" s="710"/>
      <c r="G7" s="710"/>
      <c r="H7" s="232"/>
      <c r="I7" s="232"/>
      <c r="J7" s="232"/>
      <c r="K7" s="232"/>
      <c r="L7" s="232"/>
    </row>
    <row r="8" spans="1:13" s="235" customFormat="1" ht="18" customHeight="1" x14ac:dyDescent="0.4">
      <c r="A8" s="234"/>
      <c r="B8" s="234"/>
      <c r="C8" s="232"/>
      <c r="D8" s="710" t="s">
        <v>122</v>
      </c>
      <c r="E8" s="710"/>
      <c r="F8" s="710"/>
      <c r="G8" s="710"/>
      <c r="H8" s="232"/>
      <c r="I8" s="232"/>
      <c r="J8" s="232"/>
      <c r="K8" s="232"/>
      <c r="L8" s="232"/>
    </row>
    <row r="9" spans="1:13" ht="15.6" x14ac:dyDescent="0.3">
      <c r="D9" s="709" t="s">
        <v>123</v>
      </c>
      <c r="E9" s="709"/>
      <c r="F9" s="709"/>
      <c r="G9" s="709"/>
    </row>
    <row r="10" spans="1:13" ht="15.6" x14ac:dyDescent="0.3">
      <c r="D10" s="683"/>
      <c r="E10" s="683"/>
      <c r="F10" s="683"/>
      <c r="G10" s="683"/>
    </row>
    <row r="11" spans="1:13" s="236" customFormat="1" ht="15.6" x14ac:dyDescent="0.3">
      <c r="D11" s="863"/>
      <c r="E11" s="863"/>
      <c r="F11" s="863"/>
      <c r="G11" s="863"/>
    </row>
    <row r="12" spans="1:13" s="237" customFormat="1" ht="15.6" x14ac:dyDescent="0.3">
      <c r="C12" s="238" t="s">
        <v>0</v>
      </c>
      <c r="D12" s="238"/>
      <c r="E12" s="238"/>
      <c r="F12" s="238"/>
      <c r="G12" s="238"/>
      <c r="H12" s="238"/>
      <c r="I12" s="239"/>
    </row>
    <row r="13" spans="1:13" s="237" customFormat="1" ht="15.6" x14ac:dyDescent="0.3">
      <c r="B13" s="240" t="s">
        <v>112</v>
      </c>
      <c r="C13" s="240"/>
      <c r="D13" s="240"/>
      <c r="E13" s="240"/>
      <c r="F13" s="241"/>
      <c r="G13" s="241"/>
      <c r="H13" s="241"/>
      <c r="I13" s="239"/>
    </row>
    <row r="14" spans="1:13" s="237" customFormat="1" ht="15.6" x14ac:dyDescent="0.3">
      <c r="B14" s="923" t="s">
        <v>1</v>
      </c>
      <c r="C14" s="923"/>
      <c r="D14" s="923"/>
      <c r="E14" s="923"/>
      <c r="F14" s="242"/>
      <c r="G14" s="242"/>
      <c r="H14" s="242"/>
      <c r="I14" s="239"/>
    </row>
    <row r="15" spans="1:13" s="237" customFormat="1" ht="15" customHeight="1" x14ac:dyDescent="0.3">
      <c r="B15" s="238"/>
      <c r="C15" s="67" t="s">
        <v>283</v>
      </c>
      <c r="D15" s="243"/>
      <c r="E15" s="238"/>
      <c r="F15" s="238"/>
      <c r="G15" s="238"/>
      <c r="H15" s="238"/>
      <c r="I15" s="239"/>
    </row>
    <row r="16" spans="1:13" s="237" customFormat="1" ht="15" customHeight="1" x14ac:dyDescent="0.3">
      <c r="B16" s="238"/>
      <c r="C16" s="67"/>
      <c r="D16" s="243"/>
      <c r="E16" s="238"/>
      <c r="F16" s="238"/>
      <c r="G16" s="238"/>
      <c r="H16" s="238"/>
      <c r="I16" s="239"/>
    </row>
    <row r="17" spans="1:13" s="237" customFormat="1" ht="31.2" customHeight="1" x14ac:dyDescent="0.3">
      <c r="A17" s="924" t="s">
        <v>113</v>
      </c>
      <c r="B17" s="924"/>
      <c r="C17" s="924"/>
      <c r="D17" s="924"/>
      <c r="E17" s="924"/>
      <c r="F17" s="924"/>
      <c r="G17" s="924"/>
      <c r="H17" s="244"/>
      <c r="I17" s="239"/>
      <c r="J17" s="245"/>
      <c r="K17" s="245"/>
      <c r="L17" s="245"/>
      <c r="M17" s="245"/>
    </row>
    <row r="18" spans="1:13" s="246" customFormat="1" ht="51.75" customHeight="1" x14ac:dyDescent="0.3">
      <c r="A18" s="704" t="s">
        <v>299</v>
      </c>
      <c r="B18" s="704"/>
      <c r="C18" s="704"/>
      <c r="D18" s="704"/>
      <c r="E18" s="704"/>
      <c r="F18" s="704"/>
      <c r="G18" s="704"/>
      <c r="H18" s="247"/>
      <c r="I18" s="248"/>
      <c r="J18" s="247"/>
      <c r="K18" s="247"/>
      <c r="L18" s="247"/>
      <c r="M18" s="247"/>
    </row>
    <row r="19" spans="1:13" s="246" customFormat="1" ht="363" customHeight="1" x14ac:dyDescent="0.3">
      <c r="A19" s="917" t="s">
        <v>330</v>
      </c>
      <c r="B19" s="917"/>
      <c r="C19" s="917"/>
      <c r="D19" s="917"/>
      <c r="E19" s="917"/>
      <c r="F19" s="917"/>
      <c r="G19" s="917"/>
      <c r="H19" s="288"/>
      <c r="I19" s="249"/>
      <c r="J19" s="250"/>
      <c r="K19" s="250"/>
      <c r="L19" s="250"/>
    </row>
    <row r="20" spans="1:13" s="251" customFormat="1" ht="31.95" customHeight="1" x14ac:dyDescent="0.3">
      <c r="A20" s="236" t="s">
        <v>62</v>
      </c>
    </row>
    <row r="21" spans="1:13" s="251" customFormat="1" ht="22.95" customHeight="1" x14ac:dyDescent="0.3">
      <c r="A21" s="925" t="s">
        <v>108</v>
      </c>
      <c r="B21" s="925"/>
      <c r="C21" s="925"/>
      <c r="D21" s="925"/>
      <c r="E21" s="925"/>
      <c r="F21" s="925"/>
      <c r="G21" s="925"/>
    </row>
    <row r="22" spans="1:13" s="253" customFormat="1" ht="25.95" customHeight="1" x14ac:dyDescent="0.3">
      <c r="A22" s="926" t="s">
        <v>114</v>
      </c>
      <c r="B22" s="926"/>
      <c r="C22" s="926"/>
      <c r="D22" s="926"/>
      <c r="E22" s="926"/>
      <c r="F22" s="926"/>
      <c r="G22" s="926"/>
      <c r="H22" s="252"/>
    </row>
    <row r="23" spans="1:13" s="251" customFormat="1" ht="19.2" customHeight="1" x14ac:dyDescent="0.3">
      <c r="A23" s="236" t="s">
        <v>43</v>
      </c>
    </row>
    <row r="24" spans="1:13" s="251" customFormat="1" ht="20.399999999999999" customHeight="1" x14ac:dyDescent="0.3">
      <c r="A24" s="236" t="s">
        <v>115</v>
      </c>
    </row>
    <row r="25" spans="1:13" s="246" customFormat="1" ht="49.5" customHeight="1" x14ac:dyDescent="0.3">
      <c r="A25" s="917" t="s">
        <v>116</v>
      </c>
      <c r="B25" s="917"/>
      <c r="C25" s="917"/>
      <c r="D25" s="917"/>
      <c r="E25" s="917"/>
      <c r="F25" s="917"/>
      <c r="G25" s="917"/>
      <c r="H25" s="254"/>
      <c r="I25" s="249"/>
      <c r="J25" s="250"/>
      <c r="K25" s="250"/>
      <c r="L25" s="250"/>
    </row>
    <row r="26" spans="1:13" s="246" customFormat="1" ht="32.4" customHeight="1" x14ac:dyDescent="0.3">
      <c r="A26" s="917" t="s">
        <v>327</v>
      </c>
      <c r="B26" s="917"/>
      <c r="C26" s="917"/>
      <c r="D26" s="917"/>
      <c r="E26" s="917"/>
      <c r="F26" s="917"/>
      <c r="G26" s="917"/>
      <c r="I26" s="249"/>
      <c r="J26" s="250"/>
      <c r="K26" s="250"/>
      <c r="L26" s="250"/>
    </row>
    <row r="27" spans="1:13" s="246" customFormat="1" ht="20.399999999999999" customHeight="1" x14ac:dyDescent="0.3">
      <c r="A27" s="917"/>
      <c r="B27" s="917"/>
      <c r="C27" s="917"/>
      <c r="D27" s="917"/>
      <c r="E27" s="917"/>
      <c r="F27" s="917"/>
      <c r="G27" s="917"/>
      <c r="I27" s="249"/>
      <c r="J27" s="250"/>
      <c r="K27" s="250"/>
      <c r="L27" s="250"/>
    </row>
    <row r="28" spans="1:13" s="246" customFormat="1" ht="37.950000000000003" customHeight="1" x14ac:dyDescent="0.3">
      <c r="A28" s="917" t="s">
        <v>117</v>
      </c>
      <c r="B28" s="917"/>
      <c r="C28" s="917"/>
      <c r="D28" s="917"/>
      <c r="E28" s="917"/>
      <c r="F28" s="917"/>
      <c r="G28" s="917"/>
      <c r="H28" s="254"/>
      <c r="I28" s="248"/>
    </row>
    <row r="29" spans="1:13" s="251" customFormat="1" ht="25.2" customHeight="1" x14ac:dyDescent="0.3">
      <c r="A29" s="918" t="s">
        <v>56</v>
      </c>
      <c r="B29" s="687" t="s">
        <v>5</v>
      </c>
      <c r="C29" s="687" t="s">
        <v>300</v>
      </c>
      <c r="D29" s="687" t="s">
        <v>301</v>
      </c>
      <c r="E29" s="687" t="s">
        <v>37</v>
      </c>
      <c r="F29" s="687"/>
      <c r="G29" s="687"/>
      <c r="H29" s="244"/>
    </row>
    <row r="30" spans="1:13" s="251" customFormat="1" ht="36.75" customHeight="1" x14ac:dyDescent="0.3">
      <c r="A30" s="918"/>
      <c r="B30" s="687"/>
      <c r="C30" s="687"/>
      <c r="D30" s="687"/>
      <c r="E30" s="497" t="s">
        <v>105</v>
      </c>
      <c r="F30" s="497" t="s">
        <v>210</v>
      </c>
      <c r="G30" s="497" t="s">
        <v>284</v>
      </c>
      <c r="H30" s="244"/>
    </row>
    <row r="31" spans="1:13" s="251" customFormat="1" ht="54" customHeight="1" x14ac:dyDescent="0.3">
      <c r="A31" s="255" t="s">
        <v>118</v>
      </c>
      <c r="B31" s="256" t="s">
        <v>14</v>
      </c>
      <c r="C31" s="304">
        <f>728952+280932</f>
        <v>1009884</v>
      </c>
      <c r="D31" s="304">
        <f>1070133+210400</f>
        <v>1280533</v>
      </c>
      <c r="E31" s="304">
        <v>1198026</v>
      </c>
      <c r="F31" s="305">
        <v>534114</v>
      </c>
      <c r="G31" s="305">
        <v>157567</v>
      </c>
      <c r="H31" s="244"/>
    </row>
    <row r="32" spans="1:13" s="260" customFormat="1" ht="38.4" customHeight="1" x14ac:dyDescent="0.3">
      <c r="A32" s="257" t="s">
        <v>20</v>
      </c>
      <c r="B32" s="258" t="s">
        <v>57</v>
      </c>
      <c r="C32" s="262">
        <f>C31</f>
        <v>1009884</v>
      </c>
      <c r="D32" s="262">
        <f>SUM(D31:D31)</f>
        <v>1280533</v>
      </c>
      <c r="E32" s="262">
        <f>E31</f>
        <v>1198026</v>
      </c>
      <c r="F32" s="262">
        <f>F31</f>
        <v>534114</v>
      </c>
      <c r="G32" s="306">
        <f>G31</f>
        <v>157567</v>
      </c>
      <c r="H32" s="259"/>
    </row>
    <row r="33" spans="1:13" s="260" customFormat="1" ht="15.6" x14ac:dyDescent="0.3">
      <c r="A33" s="261"/>
      <c r="B33" s="258"/>
      <c r="C33" s="262"/>
      <c r="D33" s="262"/>
      <c r="E33" s="262"/>
      <c r="F33" s="262"/>
      <c r="G33" s="262"/>
      <c r="H33" s="259"/>
    </row>
    <row r="34" spans="1:13" s="237" customFormat="1" ht="64.95" customHeight="1" x14ac:dyDescent="0.3">
      <c r="A34" s="919" t="s">
        <v>19</v>
      </c>
      <c r="B34" s="921" t="s">
        <v>5</v>
      </c>
      <c r="C34" s="687" t="s">
        <v>300</v>
      </c>
      <c r="D34" s="687" t="s">
        <v>301</v>
      </c>
      <c r="E34" s="687" t="s">
        <v>37</v>
      </c>
      <c r="F34" s="687"/>
      <c r="G34" s="687"/>
      <c r="H34" s="239"/>
      <c r="I34" s="239"/>
      <c r="J34" s="245"/>
      <c r="K34" s="245"/>
      <c r="L34" s="245"/>
      <c r="M34" s="245"/>
    </row>
    <row r="35" spans="1:13" s="251" customFormat="1" ht="22.95" customHeight="1" x14ac:dyDescent="0.3">
      <c r="A35" s="920"/>
      <c r="B35" s="921"/>
      <c r="C35" s="687"/>
      <c r="D35" s="687"/>
      <c r="E35" s="497" t="s">
        <v>105</v>
      </c>
      <c r="F35" s="497" t="s">
        <v>210</v>
      </c>
      <c r="G35" s="497" t="s">
        <v>284</v>
      </c>
      <c r="H35" s="239"/>
    </row>
    <row r="36" spans="1:13" s="265" customFormat="1" ht="58.95" customHeight="1" x14ac:dyDescent="0.3">
      <c r="A36" s="263" t="s">
        <v>119</v>
      </c>
      <c r="B36" s="264" t="s">
        <v>120</v>
      </c>
      <c r="C36" s="264">
        <f>4+2</f>
        <v>6</v>
      </c>
      <c r="D36" s="264">
        <f>8+1</f>
        <v>9</v>
      </c>
      <c r="E36" s="264">
        <v>9</v>
      </c>
      <c r="F36" s="264">
        <v>9</v>
      </c>
      <c r="G36" s="264">
        <v>9</v>
      </c>
      <c r="H36" s="248"/>
      <c r="I36" s="265" t="s">
        <v>48</v>
      </c>
      <c r="J36" s="265" t="s">
        <v>48</v>
      </c>
    </row>
    <row r="37" spans="1:13" s="251" customFormat="1" ht="31.95" customHeight="1" x14ac:dyDescent="0.3">
      <c r="A37" s="266" t="s">
        <v>20</v>
      </c>
      <c r="B37" s="258" t="s">
        <v>14</v>
      </c>
      <c r="C37" s="262">
        <f>C32</f>
        <v>1009884</v>
      </c>
      <c r="D37" s="262">
        <f>D32</f>
        <v>1280533</v>
      </c>
      <c r="E37" s="262">
        <f>E32</f>
        <v>1198026</v>
      </c>
      <c r="F37" s="262">
        <f>F32</f>
        <v>534114</v>
      </c>
      <c r="G37" s="306">
        <f>G32</f>
        <v>157567</v>
      </c>
      <c r="H37" s="239"/>
      <c r="L37" s="251" t="s">
        <v>48</v>
      </c>
    </row>
    <row r="38" spans="1:13" s="237" customFormat="1" ht="38.4" customHeight="1" x14ac:dyDescent="0.3">
      <c r="A38" s="267"/>
      <c r="B38" s="267"/>
      <c r="C38" s="268"/>
      <c r="D38" s="269" t="s">
        <v>48</v>
      </c>
      <c r="E38" s="269"/>
      <c r="F38" s="269"/>
      <c r="G38" s="269"/>
      <c r="H38" s="269"/>
      <c r="I38" s="239"/>
    </row>
    <row r="39" spans="1:13" s="271" customFormat="1" ht="35.25" customHeight="1" x14ac:dyDescent="0.3">
      <c r="A39" s="915"/>
      <c r="B39" s="916"/>
      <c r="C39" s="916"/>
      <c r="D39" s="916"/>
      <c r="E39" s="916"/>
      <c r="F39" s="916"/>
      <c r="G39" s="916"/>
      <c r="H39" s="270"/>
    </row>
    <row r="40" spans="1:13" s="237" customFormat="1" ht="21" customHeight="1" x14ac:dyDescent="0.3">
      <c r="A40" s="226"/>
      <c r="B40" s="226"/>
      <c r="C40" s="227"/>
      <c r="D40" s="227"/>
      <c r="E40" s="227"/>
      <c r="F40" s="227"/>
      <c r="G40" s="227"/>
      <c r="H40" s="227"/>
    </row>
    <row r="41" spans="1:13" s="237" customFormat="1" ht="34.950000000000003" customHeight="1" x14ac:dyDescent="0.3">
      <c r="A41" s="226"/>
      <c r="B41" s="226"/>
      <c r="C41" s="227"/>
      <c r="D41" s="227"/>
      <c r="E41" s="227"/>
      <c r="F41" s="227"/>
      <c r="G41" s="227"/>
      <c r="H41" s="227"/>
    </row>
    <row r="42" spans="1:13" s="237" customFormat="1" ht="39" customHeight="1" x14ac:dyDescent="0.3">
      <c r="A42" s="226"/>
      <c r="B42" s="226"/>
      <c r="C42" s="227"/>
      <c r="D42" s="227"/>
      <c r="E42" s="227"/>
      <c r="F42" s="227"/>
      <c r="G42" s="227"/>
      <c r="H42" s="227"/>
      <c r="I42" s="245"/>
      <c r="J42" s="272"/>
      <c r="K42" s="272"/>
      <c r="L42" s="272"/>
    </row>
    <row r="43" spans="1:13" s="237" customFormat="1" ht="15.6" x14ac:dyDescent="0.3">
      <c r="A43" s="226"/>
      <c r="B43" s="226"/>
      <c r="C43" s="227"/>
      <c r="D43" s="227"/>
      <c r="E43" s="227"/>
      <c r="F43" s="227"/>
      <c r="G43" s="227"/>
      <c r="H43" s="227"/>
      <c r="I43" s="239"/>
      <c r="J43" s="245"/>
      <c r="K43" s="272"/>
      <c r="L43" s="272"/>
      <c r="M43" s="272"/>
    </row>
  </sheetData>
  <mergeCells count="30">
    <mergeCell ref="K4:M6"/>
    <mergeCell ref="A25:G25"/>
    <mergeCell ref="D4:G4"/>
    <mergeCell ref="D6:G6"/>
    <mergeCell ref="D7:G7"/>
    <mergeCell ref="B14:E14"/>
    <mergeCell ref="A17:G17"/>
    <mergeCell ref="A19:G19"/>
    <mergeCell ref="A21:G21"/>
    <mergeCell ref="A22:G22"/>
    <mergeCell ref="A18:G18"/>
    <mergeCell ref="D8:G8"/>
    <mergeCell ref="D9:G9"/>
    <mergeCell ref="D11:G11"/>
    <mergeCell ref="F1:G1"/>
    <mergeCell ref="A39:G39"/>
    <mergeCell ref="A26:G27"/>
    <mergeCell ref="A28:G28"/>
    <mergeCell ref="A29:A30"/>
    <mergeCell ref="B29:B30"/>
    <mergeCell ref="C29:C30"/>
    <mergeCell ref="D29:D30"/>
    <mergeCell ref="E29:G29"/>
    <mergeCell ref="A34:A35"/>
    <mergeCell ref="B34:B35"/>
    <mergeCell ref="C34:C35"/>
    <mergeCell ref="D34:D35"/>
    <mergeCell ref="E34:G34"/>
    <mergeCell ref="D2:G2"/>
    <mergeCell ref="D3:G3"/>
  </mergeCells>
  <hyperlinks>
    <hyperlink ref="G2" r:id="rId1" display="jl:31665116.100 "/>
  </hyperlinks>
  <printOptions horizontalCentered="1"/>
  <pageMargins left="0.39370078740157483" right="0.39370078740157483" top="0.39370078740157483" bottom="0.39370078740157483" header="0.19685039370078741" footer="0.19685039370078741"/>
  <pageSetup paperSize="9" scale="68" fitToHeight="0" orientation="landscape" horizontalDpi="1200" r:id="rId2"/>
  <headerFooter alignWithMargins="0"/>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48"/>
  <sheetViews>
    <sheetView topLeftCell="A4" zoomScale="60" zoomScaleNormal="60" zoomScaleSheetLayoutView="75" workbookViewId="0">
      <selection activeCell="D4" sqref="D4:G12"/>
    </sheetView>
  </sheetViews>
  <sheetFormatPr defaultRowHeight="13.8" x14ac:dyDescent="0.3"/>
  <cols>
    <col min="1" max="1" width="46.109375" style="58" customWidth="1"/>
    <col min="2" max="2" width="11.6640625" style="58" customWidth="1"/>
    <col min="3" max="3" width="15.6640625" style="53" customWidth="1"/>
    <col min="4" max="4" width="17.44140625" style="53" customWidth="1"/>
    <col min="5" max="5" width="18.88671875" style="53" customWidth="1"/>
    <col min="6" max="6" width="14.6640625" style="53" customWidth="1"/>
    <col min="7" max="7" width="17.5546875" style="53" customWidth="1"/>
    <col min="8" max="8" width="14.6640625"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53" customWidth="1"/>
    <col min="258" max="258" width="11.6640625" style="53" customWidth="1"/>
    <col min="259" max="259" width="15.6640625" style="53" customWidth="1"/>
    <col min="260" max="260" width="17.44140625" style="53" customWidth="1"/>
    <col min="261" max="261" width="18.88671875" style="53" customWidth="1"/>
    <col min="262" max="262" width="14.6640625" style="53" customWidth="1"/>
    <col min="263" max="263" width="17.5546875" style="53" customWidth="1"/>
    <col min="264" max="264" width="14.6640625" style="53" customWidth="1"/>
    <col min="265" max="265" width="11" style="53" customWidth="1"/>
    <col min="266" max="266" width="11.109375" style="53" customWidth="1"/>
    <col min="267" max="268" width="13.33203125" style="53" customWidth="1"/>
    <col min="269" max="269" width="13.88671875" style="53" customWidth="1"/>
    <col min="270" max="273" width="9.109375" style="53" customWidth="1"/>
    <col min="274" max="512" width="8.88671875" style="53"/>
    <col min="513" max="513" width="46.109375" style="53" customWidth="1"/>
    <col min="514" max="514" width="11.6640625" style="53" customWidth="1"/>
    <col min="515" max="515" width="15.6640625" style="53" customWidth="1"/>
    <col min="516" max="516" width="17.44140625" style="53" customWidth="1"/>
    <col min="517" max="517" width="18.88671875" style="53" customWidth="1"/>
    <col min="518" max="518" width="14.6640625" style="53" customWidth="1"/>
    <col min="519" max="519" width="17.5546875" style="53" customWidth="1"/>
    <col min="520" max="520" width="14.6640625" style="53" customWidth="1"/>
    <col min="521" max="521" width="11" style="53" customWidth="1"/>
    <col min="522" max="522" width="11.109375" style="53" customWidth="1"/>
    <col min="523" max="524" width="13.33203125" style="53" customWidth="1"/>
    <col min="525" max="525" width="13.88671875" style="53" customWidth="1"/>
    <col min="526" max="529" width="9.109375" style="53" customWidth="1"/>
    <col min="530" max="768" width="8.88671875" style="53"/>
    <col min="769" max="769" width="46.109375" style="53" customWidth="1"/>
    <col min="770" max="770" width="11.6640625" style="53" customWidth="1"/>
    <col min="771" max="771" width="15.6640625" style="53" customWidth="1"/>
    <col min="772" max="772" width="17.44140625" style="53" customWidth="1"/>
    <col min="773" max="773" width="18.88671875" style="53" customWidth="1"/>
    <col min="774" max="774" width="14.6640625" style="53" customWidth="1"/>
    <col min="775" max="775" width="17.5546875" style="53" customWidth="1"/>
    <col min="776" max="776" width="14.6640625" style="53" customWidth="1"/>
    <col min="777" max="777" width="11" style="53" customWidth="1"/>
    <col min="778" max="778" width="11.109375" style="53" customWidth="1"/>
    <col min="779" max="780" width="13.33203125" style="53" customWidth="1"/>
    <col min="781" max="781" width="13.88671875" style="53" customWidth="1"/>
    <col min="782" max="785" width="9.109375" style="53" customWidth="1"/>
    <col min="786" max="1024" width="8.88671875" style="53"/>
    <col min="1025" max="1025" width="46.109375" style="53" customWidth="1"/>
    <col min="1026" max="1026" width="11.6640625" style="53" customWidth="1"/>
    <col min="1027" max="1027" width="15.6640625" style="53" customWidth="1"/>
    <col min="1028" max="1028" width="17.44140625" style="53" customWidth="1"/>
    <col min="1029" max="1029" width="18.88671875" style="53" customWidth="1"/>
    <col min="1030" max="1030" width="14.6640625" style="53" customWidth="1"/>
    <col min="1031" max="1031" width="17.5546875" style="53" customWidth="1"/>
    <col min="1032" max="1032" width="14.6640625" style="53" customWidth="1"/>
    <col min="1033" max="1033" width="11" style="53" customWidth="1"/>
    <col min="1034" max="1034" width="11.109375" style="53" customWidth="1"/>
    <col min="1035" max="1036" width="13.33203125" style="53" customWidth="1"/>
    <col min="1037" max="1037" width="13.88671875" style="53" customWidth="1"/>
    <col min="1038" max="1041" width="9.109375" style="53" customWidth="1"/>
    <col min="1042" max="1280" width="8.88671875" style="53"/>
    <col min="1281" max="1281" width="46.109375" style="53" customWidth="1"/>
    <col min="1282" max="1282" width="11.6640625" style="53" customWidth="1"/>
    <col min="1283" max="1283" width="15.6640625" style="53" customWidth="1"/>
    <col min="1284" max="1284" width="17.44140625" style="53" customWidth="1"/>
    <col min="1285" max="1285" width="18.88671875" style="53" customWidth="1"/>
    <col min="1286" max="1286" width="14.6640625" style="53" customWidth="1"/>
    <col min="1287" max="1287" width="17.5546875" style="53" customWidth="1"/>
    <col min="1288" max="1288" width="14.6640625" style="53" customWidth="1"/>
    <col min="1289" max="1289" width="11" style="53" customWidth="1"/>
    <col min="1290" max="1290" width="11.109375" style="53" customWidth="1"/>
    <col min="1291" max="1292" width="13.33203125" style="53" customWidth="1"/>
    <col min="1293" max="1293" width="13.88671875" style="53" customWidth="1"/>
    <col min="1294" max="1297" width="9.109375" style="53" customWidth="1"/>
    <col min="1298" max="1536" width="8.88671875" style="53"/>
    <col min="1537" max="1537" width="46.109375" style="53" customWidth="1"/>
    <col min="1538" max="1538" width="11.6640625" style="53" customWidth="1"/>
    <col min="1539" max="1539" width="15.6640625" style="53" customWidth="1"/>
    <col min="1540" max="1540" width="17.44140625" style="53" customWidth="1"/>
    <col min="1541" max="1541" width="18.88671875" style="53" customWidth="1"/>
    <col min="1542" max="1542" width="14.6640625" style="53" customWidth="1"/>
    <col min="1543" max="1543" width="17.5546875" style="53" customWidth="1"/>
    <col min="1544" max="1544" width="14.6640625" style="53" customWidth="1"/>
    <col min="1545" max="1545" width="11" style="53" customWidth="1"/>
    <col min="1546" max="1546" width="11.109375" style="53" customWidth="1"/>
    <col min="1547" max="1548" width="13.33203125" style="53" customWidth="1"/>
    <col min="1549" max="1549" width="13.88671875" style="53" customWidth="1"/>
    <col min="1550" max="1553" width="9.109375" style="53" customWidth="1"/>
    <col min="1554" max="1792" width="8.88671875" style="53"/>
    <col min="1793" max="1793" width="46.109375" style="53" customWidth="1"/>
    <col min="1794" max="1794" width="11.6640625" style="53" customWidth="1"/>
    <col min="1795" max="1795" width="15.6640625" style="53" customWidth="1"/>
    <col min="1796" max="1796" width="17.44140625" style="53" customWidth="1"/>
    <col min="1797" max="1797" width="18.88671875" style="53" customWidth="1"/>
    <col min="1798" max="1798" width="14.6640625" style="53" customWidth="1"/>
    <col min="1799" max="1799" width="17.5546875" style="53" customWidth="1"/>
    <col min="1800" max="1800" width="14.6640625" style="53" customWidth="1"/>
    <col min="1801" max="1801" width="11" style="53" customWidth="1"/>
    <col min="1802" max="1802" width="11.109375" style="53" customWidth="1"/>
    <col min="1803" max="1804" width="13.33203125" style="53" customWidth="1"/>
    <col min="1805" max="1805" width="13.88671875" style="53" customWidth="1"/>
    <col min="1806" max="1809" width="9.109375" style="53" customWidth="1"/>
    <col min="1810" max="2048" width="8.88671875" style="53"/>
    <col min="2049" max="2049" width="46.109375" style="53" customWidth="1"/>
    <col min="2050" max="2050" width="11.6640625" style="53" customWidth="1"/>
    <col min="2051" max="2051" width="15.6640625" style="53" customWidth="1"/>
    <col min="2052" max="2052" width="17.44140625" style="53" customWidth="1"/>
    <col min="2053" max="2053" width="18.88671875" style="53" customWidth="1"/>
    <col min="2054" max="2054" width="14.6640625" style="53" customWidth="1"/>
    <col min="2055" max="2055" width="17.5546875" style="53" customWidth="1"/>
    <col min="2056" max="2056" width="14.6640625" style="53" customWidth="1"/>
    <col min="2057" max="2057" width="11" style="53" customWidth="1"/>
    <col min="2058" max="2058" width="11.109375" style="53" customWidth="1"/>
    <col min="2059" max="2060" width="13.33203125" style="53" customWidth="1"/>
    <col min="2061" max="2061" width="13.88671875" style="53" customWidth="1"/>
    <col min="2062" max="2065" width="9.109375" style="53" customWidth="1"/>
    <col min="2066" max="2304" width="8.88671875" style="53"/>
    <col min="2305" max="2305" width="46.109375" style="53" customWidth="1"/>
    <col min="2306" max="2306" width="11.6640625" style="53" customWidth="1"/>
    <col min="2307" max="2307" width="15.6640625" style="53" customWidth="1"/>
    <col min="2308" max="2308" width="17.44140625" style="53" customWidth="1"/>
    <col min="2309" max="2309" width="18.88671875" style="53" customWidth="1"/>
    <col min="2310" max="2310" width="14.6640625" style="53" customWidth="1"/>
    <col min="2311" max="2311" width="17.5546875" style="53" customWidth="1"/>
    <col min="2312" max="2312" width="14.6640625" style="53" customWidth="1"/>
    <col min="2313" max="2313" width="11" style="53" customWidth="1"/>
    <col min="2314" max="2314" width="11.109375" style="53" customWidth="1"/>
    <col min="2315" max="2316" width="13.33203125" style="53" customWidth="1"/>
    <col min="2317" max="2317" width="13.88671875" style="53" customWidth="1"/>
    <col min="2318" max="2321" width="9.109375" style="53" customWidth="1"/>
    <col min="2322" max="2560" width="8.88671875" style="53"/>
    <col min="2561" max="2561" width="46.109375" style="53" customWidth="1"/>
    <col min="2562" max="2562" width="11.6640625" style="53" customWidth="1"/>
    <col min="2563" max="2563" width="15.6640625" style="53" customWidth="1"/>
    <col min="2564" max="2564" width="17.44140625" style="53" customWidth="1"/>
    <col min="2565" max="2565" width="18.88671875" style="53" customWidth="1"/>
    <col min="2566" max="2566" width="14.6640625" style="53" customWidth="1"/>
    <col min="2567" max="2567" width="17.5546875" style="53" customWidth="1"/>
    <col min="2568" max="2568" width="14.6640625" style="53" customWidth="1"/>
    <col min="2569" max="2569" width="11" style="53" customWidth="1"/>
    <col min="2570" max="2570" width="11.109375" style="53" customWidth="1"/>
    <col min="2571" max="2572" width="13.33203125" style="53" customWidth="1"/>
    <col min="2573" max="2573" width="13.88671875" style="53" customWidth="1"/>
    <col min="2574" max="2577" width="9.109375" style="53" customWidth="1"/>
    <col min="2578" max="2816" width="8.88671875" style="53"/>
    <col min="2817" max="2817" width="46.109375" style="53" customWidth="1"/>
    <col min="2818" max="2818" width="11.6640625" style="53" customWidth="1"/>
    <col min="2819" max="2819" width="15.6640625" style="53" customWidth="1"/>
    <col min="2820" max="2820" width="17.44140625" style="53" customWidth="1"/>
    <col min="2821" max="2821" width="18.88671875" style="53" customWidth="1"/>
    <col min="2822" max="2822" width="14.6640625" style="53" customWidth="1"/>
    <col min="2823" max="2823" width="17.5546875" style="53" customWidth="1"/>
    <col min="2824" max="2824" width="14.6640625" style="53" customWidth="1"/>
    <col min="2825" max="2825" width="11" style="53" customWidth="1"/>
    <col min="2826" max="2826" width="11.109375" style="53" customWidth="1"/>
    <col min="2827" max="2828" width="13.33203125" style="53" customWidth="1"/>
    <col min="2829" max="2829" width="13.88671875" style="53" customWidth="1"/>
    <col min="2830" max="2833" width="9.109375" style="53" customWidth="1"/>
    <col min="2834" max="3072" width="8.88671875" style="53"/>
    <col min="3073" max="3073" width="46.109375" style="53" customWidth="1"/>
    <col min="3074" max="3074" width="11.6640625" style="53" customWidth="1"/>
    <col min="3075" max="3075" width="15.6640625" style="53" customWidth="1"/>
    <col min="3076" max="3076" width="17.44140625" style="53" customWidth="1"/>
    <col min="3077" max="3077" width="18.88671875" style="53" customWidth="1"/>
    <col min="3078" max="3078" width="14.6640625" style="53" customWidth="1"/>
    <col min="3079" max="3079" width="17.5546875" style="53" customWidth="1"/>
    <col min="3080" max="3080" width="14.6640625" style="53" customWidth="1"/>
    <col min="3081" max="3081" width="11" style="53" customWidth="1"/>
    <col min="3082" max="3082" width="11.109375" style="53" customWidth="1"/>
    <col min="3083" max="3084" width="13.33203125" style="53" customWidth="1"/>
    <col min="3085" max="3085" width="13.88671875" style="53" customWidth="1"/>
    <col min="3086" max="3089" width="9.109375" style="53" customWidth="1"/>
    <col min="3090" max="3328" width="8.88671875" style="53"/>
    <col min="3329" max="3329" width="46.109375" style="53" customWidth="1"/>
    <col min="3330" max="3330" width="11.6640625" style="53" customWidth="1"/>
    <col min="3331" max="3331" width="15.6640625" style="53" customWidth="1"/>
    <col min="3332" max="3332" width="17.44140625" style="53" customWidth="1"/>
    <col min="3333" max="3333" width="18.88671875" style="53" customWidth="1"/>
    <col min="3334" max="3334" width="14.6640625" style="53" customWidth="1"/>
    <col min="3335" max="3335" width="17.5546875" style="53" customWidth="1"/>
    <col min="3336" max="3336" width="14.6640625" style="53" customWidth="1"/>
    <col min="3337" max="3337" width="11" style="53" customWidth="1"/>
    <col min="3338" max="3338" width="11.109375" style="53" customWidth="1"/>
    <col min="3339" max="3340" width="13.33203125" style="53" customWidth="1"/>
    <col min="3341" max="3341" width="13.88671875" style="53" customWidth="1"/>
    <col min="3342" max="3345" width="9.109375" style="53" customWidth="1"/>
    <col min="3346" max="3584" width="8.88671875" style="53"/>
    <col min="3585" max="3585" width="46.109375" style="53" customWidth="1"/>
    <col min="3586" max="3586" width="11.6640625" style="53" customWidth="1"/>
    <col min="3587" max="3587" width="15.6640625" style="53" customWidth="1"/>
    <col min="3588" max="3588" width="17.44140625" style="53" customWidth="1"/>
    <col min="3589" max="3589" width="18.88671875" style="53" customWidth="1"/>
    <col min="3590" max="3590" width="14.6640625" style="53" customWidth="1"/>
    <col min="3591" max="3591" width="17.5546875" style="53" customWidth="1"/>
    <col min="3592" max="3592" width="14.6640625" style="53" customWidth="1"/>
    <col min="3593" max="3593" width="11" style="53" customWidth="1"/>
    <col min="3594" max="3594" width="11.109375" style="53" customWidth="1"/>
    <col min="3595" max="3596" width="13.33203125" style="53" customWidth="1"/>
    <col min="3597" max="3597" width="13.88671875" style="53" customWidth="1"/>
    <col min="3598" max="3601" width="9.109375" style="53" customWidth="1"/>
    <col min="3602" max="3840" width="8.88671875" style="53"/>
    <col min="3841" max="3841" width="46.109375" style="53" customWidth="1"/>
    <col min="3842" max="3842" width="11.6640625" style="53" customWidth="1"/>
    <col min="3843" max="3843" width="15.6640625" style="53" customWidth="1"/>
    <col min="3844" max="3844" width="17.44140625" style="53" customWidth="1"/>
    <col min="3845" max="3845" width="18.88671875" style="53" customWidth="1"/>
    <col min="3846" max="3846" width="14.6640625" style="53" customWidth="1"/>
    <col min="3847" max="3847" width="17.5546875" style="53" customWidth="1"/>
    <col min="3848" max="3848" width="14.6640625" style="53" customWidth="1"/>
    <col min="3849" max="3849" width="11" style="53" customWidth="1"/>
    <col min="3850" max="3850" width="11.109375" style="53" customWidth="1"/>
    <col min="3851" max="3852" width="13.33203125" style="53" customWidth="1"/>
    <col min="3853" max="3853" width="13.88671875" style="53" customWidth="1"/>
    <col min="3854" max="3857" width="9.109375" style="53" customWidth="1"/>
    <col min="3858" max="4096" width="8.88671875" style="53"/>
    <col min="4097" max="4097" width="46.109375" style="53" customWidth="1"/>
    <col min="4098" max="4098" width="11.6640625" style="53" customWidth="1"/>
    <col min="4099" max="4099" width="15.6640625" style="53" customWidth="1"/>
    <col min="4100" max="4100" width="17.44140625" style="53" customWidth="1"/>
    <col min="4101" max="4101" width="18.88671875" style="53" customWidth="1"/>
    <col min="4102" max="4102" width="14.6640625" style="53" customWidth="1"/>
    <col min="4103" max="4103" width="17.5546875" style="53" customWidth="1"/>
    <col min="4104" max="4104" width="14.6640625" style="53" customWidth="1"/>
    <col min="4105" max="4105" width="11" style="53" customWidth="1"/>
    <col min="4106" max="4106" width="11.109375" style="53" customWidth="1"/>
    <col min="4107" max="4108" width="13.33203125" style="53" customWidth="1"/>
    <col min="4109" max="4109" width="13.88671875" style="53" customWidth="1"/>
    <col min="4110" max="4113" width="9.109375" style="53" customWidth="1"/>
    <col min="4114" max="4352" width="8.88671875" style="53"/>
    <col min="4353" max="4353" width="46.109375" style="53" customWidth="1"/>
    <col min="4354" max="4354" width="11.6640625" style="53" customWidth="1"/>
    <col min="4355" max="4355" width="15.6640625" style="53" customWidth="1"/>
    <col min="4356" max="4356" width="17.44140625" style="53" customWidth="1"/>
    <col min="4357" max="4357" width="18.88671875" style="53" customWidth="1"/>
    <col min="4358" max="4358" width="14.6640625" style="53" customWidth="1"/>
    <col min="4359" max="4359" width="17.5546875" style="53" customWidth="1"/>
    <col min="4360" max="4360" width="14.6640625" style="53" customWidth="1"/>
    <col min="4361" max="4361" width="11" style="53" customWidth="1"/>
    <col min="4362" max="4362" width="11.109375" style="53" customWidth="1"/>
    <col min="4363" max="4364" width="13.33203125" style="53" customWidth="1"/>
    <col min="4365" max="4365" width="13.88671875" style="53" customWidth="1"/>
    <col min="4366" max="4369" width="9.109375" style="53" customWidth="1"/>
    <col min="4370" max="4608" width="8.88671875" style="53"/>
    <col min="4609" max="4609" width="46.109375" style="53" customWidth="1"/>
    <col min="4610" max="4610" width="11.6640625" style="53" customWidth="1"/>
    <col min="4611" max="4611" width="15.6640625" style="53" customWidth="1"/>
    <col min="4612" max="4612" width="17.44140625" style="53" customWidth="1"/>
    <col min="4613" max="4613" width="18.88671875" style="53" customWidth="1"/>
    <col min="4614" max="4614" width="14.6640625" style="53" customWidth="1"/>
    <col min="4615" max="4615" width="17.5546875" style="53" customWidth="1"/>
    <col min="4616" max="4616" width="14.6640625" style="53" customWidth="1"/>
    <col min="4617" max="4617" width="11" style="53" customWidth="1"/>
    <col min="4618" max="4618" width="11.109375" style="53" customWidth="1"/>
    <col min="4619" max="4620" width="13.33203125" style="53" customWidth="1"/>
    <col min="4621" max="4621" width="13.88671875" style="53" customWidth="1"/>
    <col min="4622" max="4625" width="9.109375" style="53" customWidth="1"/>
    <col min="4626" max="4864" width="8.88671875" style="53"/>
    <col min="4865" max="4865" width="46.109375" style="53" customWidth="1"/>
    <col min="4866" max="4866" width="11.6640625" style="53" customWidth="1"/>
    <col min="4867" max="4867" width="15.6640625" style="53" customWidth="1"/>
    <col min="4868" max="4868" width="17.44140625" style="53" customWidth="1"/>
    <col min="4869" max="4869" width="18.88671875" style="53" customWidth="1"/>
    <col min="4870" max="4870" width="14.6640625" style="53" customWidth="1"/>
    <col min="4871" max="4871" width="17.5546875" style="53" customWidth="1"/>
    <col min="4872" max="4872" width="14.6640625" style="53" customWidth="1"/>
    <col min="4873" max="4873" width="11" style="53" customWidth="1"/>
    <col min="4874" max="4874" width="11.109375" style="53" customWidth="1"/>
    <col min="4875" max="4876" width="13.33203125" style="53" customWidth="1"/>
    <col min="4877" max="4877" width="13.88671875" style="53" customWidth="1"/>
    <col min="4878" max="4881" width="9.109375" style="53" customWidth="1"/>
    <col min="4882" max="5120" width="8.88671875" style="53"/>
    <col min="5121" max="5121" width="46.109375" style="53" customWidth="1"/>
    <col min="5122" max="5122" width="11.6640625" style="53" customWidth="1"/>
    <col min="5123" max="5123" width="15.6640625" style="53" customWidth="1"/>
    <col min="5124" max="5124" width="17.44140625" style="53" customWidth="1"/>
    <col min="5125" max="5125" width="18.88671875" style="53" customWidth="1"/>
    <col min="5126" max="5126" width="14.6640625" style="53" customWidth="1"/>
    <col min="5127" max="5127" width="17.5546875" style="53" customWidth="1"/>
    <col min="5128" max="5128" width="14.6640625" style="53" customWidth="1"/>
    <col min="5129" max="5129" width="11" style="53" customWidth="1"/>
    <col min="5130" max="5130" width="11.109375" style="53" customWidth="1"/>
    <col min="5131" max="5132" width="13.33203125" style="53" customWidth="1"/>
    <col min="5133" max="5133" width="13.88671875" style="53" customWidth="1"/>
    <col min="5134" max="5137" width="9.109375" style="53" customWidth="1"/>
    <col min="5138" max="5376" width="8.88671875" style="53"/>
    <col min="5377" max="5377" width="46.109375" style="53" customWidth="1"/>
    <col min="5378" max="5378" width="11.6640625" style="53" customWidth="1"/>
    <col min="5379" max="5379" width="15.6640625" style="53" customWidth="1"/>
    <col min="5380" max="5380" width="17.44140625" style="53" customWidth="1"/>
    <col min="5381" max="5381" width="18.88671875" style="53" customWidth="1"/>
    <col min="5382" max="5382" width="14.6640625" style="53" customWidth="1"/>
    <col min="5383" max="5383" width="17.5546875" style="53" customWidth="1"/>
    <col min="5384" max="5384" width="14.6640625" style="53" customWidth="1"/>
    <col min="5385" max="5385" width="11" style="53" customWidth="1"/>
    <col min="5386" max="5386" width="11.109375" style="53" customWidth="1"/>
    <col min="5387" max="5388" width="13.33203125" style="53" customWidth="1"/>
    <col min="5389" max="5389" width="13.88671875" style="53" customWidth="1"/>
    <col min="5390" max="5393" width="9.109375" style="53" customWidth="1"/>
    <col min="5394" max="5632" width="8.88671875" style="53"/>
    <col min="5633" max="5633" width="46.109375" style="53" customWidth="1"/>
    <col min="5634" max="5634" width="11.6640625" style="53" customWidth="1"/>
    <col min="5635" max="5635" width="15.6640625" style="53" customWidth="1"/>
    <col min="5636" max="5636" width="17.44140625" style="53" customWidth="1"/>
    <col min="5637" max="5637" width="18.88671875" style="53" customWidth="1"/>
    <col min="5638" max="5638" width="14.6640625" style="53" customWidth="1"/>
    <col min="5639" max="5639" width="17.5546875" style="53" customWidth="1"/>
    <col min="5640" max="5640" width="14.6640625" style="53" customWidth="1"/>
    <col min="5641" max="5641" width="11" style="53" customWidth="1"/>
    <col min="5642" max="5642" width="11.109375" style="53" customWidth="1"/>
    <col min="5643" max="5644" width="13.33203125" style="53" customWidth="1"/>
    <col min="5645" max="5645" width="13.88671875" style="53" customWidth="1"/>
    <col min="5646" max="5649" width="9.109375" style="53" customWidth="1"/>
    <col min="5650" max="5888" width="8.88671875" style="53"/>
    <col min="5889" max="5889" width="46.109375" style="53" customWidth="1"/>
    <col min="5890" max="5890" width="11.6640625" style="53" customWidth="1"/>
    <col min="5891" max="5891" width="15.6640625" style="53" customWidth="1"/>
    <col min="5892" max="5892" width="17.44140625" style="53" customWidth="1"/>
    <col min="5893" max="5893" width="18.88671875" style="53" customWidth="1"/>
    <col min="5894" max="5894" width="14.6640625" style="53" customWidth="1"/>
    <col min="5895" max="5895" width="17.5546875" style="53" customWidth="1"/>
    <col min="5896" max="5896" width="14.6640625" style="53" customWidth="1"/>
    <col min="5897" max="5897" width="11" style="53" customWidth="1"/>
    <col min="5898" max="5898" width="11.109375" style="53" customWidth="1"/>
    <col min="5899" max="5900" width="13.33203125" style="53" customWidth="1"/>
    <col min="5901" max="5901" width="13.88671875" style="53" customWidth="1"/>
    <col min="5902" max="5905" width="9.109375" style="53" customWidth="1"/>
    <col min="5906" max="6144" width="8.88671875" style="53"/>
    <col min="6145" max="6145" width="46.109375" style="53" customWidth="1"/>
    <col min="6146" max="6146" width="11.6640625" style="53" customWidth="1"/>
    <col min="6147" max="6147" width="15.6640625" style="53" customWidth="1"/>
    <col min="6148" max="6148" width="17.44140625" style="53" customWidth="1"/>
    <col min="6149" max="6149" width="18.88671875" style="53" customWidth="1"/>
    <col min="6150" max="6150" width="14.6640625" style="53" customWidth="1"/>
    <col min="6151" max="6151" width="17.5546875" style="53" customWidth="1"/>
    <col min="6152" max="6152" width="14.6640625" style="53" customWidth="1"/>
    <col min="6153" max="6153" width="11" style="53" customWidth="1"/>
    <col min="6154" max="6154" width="11.109375" style="53" customWidth="1"/>
    <col min="6155" max="6156" width="13.33203125" style="53" customWidth="1"/>
    <col min="6157" max="6157" width="13.88671875" style="53" customWidth="1"/>
    <col min="6158" max="6161" width="9.109375" style="53" customWidth="1"/>
    <col min="6162" max="6400" width="8.88671875" style="53"/>
    <col min="6401" max="6401" width="46.109375" style="53" customWidth="1"/>
    <col min="6402" max="6402" width="11.6640625" style="53" customWidth="1"/>
    <col min="6403" max="6403" width="15.6640625" style="53" customWidth="1"/>
    <col min="6404" max="6404" width="17.44140625" style="53" customWidth="1"/>
    <col min="6405" max="6405" width="18.88671875" style="53" customWidth="1"/>
    <col min="6406" max="6406" width="14.6640625" style="53" customWidth="1"/>
    <col min="6407" max="6407" width="17.5546875" style="53" customWidth="1"/>
    <col min="6408" max="6408" width="14.6640625" style="53" customWidth="1"/>
    <col min="6409" max="6409" width="11" style="53" customWidth="1"/>
    <col min="6410" max="6410" width="11.109375" style="53" customWidth="1"/>
    <col min="6411" max="6412" width="13.33203125" style="53" customWidth="1"/>
    <col min="6413" max="6413" width="13.88671875" style="53" customWidth="1"/>
    <col min="6414" max="6417" width="9.109375" style="53" customWidth="1"/>
    <col min="6418" max="6656" width="8.88671875" style="53"/>
    <col min="6657" max="6657" width="46.109375" style="53" customWidth="1"/>
    <col min="6658" max="6658" width="11.6640625" style="53" customWidth="1"/>
    <col min="6659" max="6659" width="15.6640625" style="53" customWidth="1"/>
    <col min="6660" max="6660" width="17.44140625" style="53" customWidth="1"/>
    <col min="6661" max="6661" width="18.88671875" style="53" customWidth="1"/>
    <col min="6662" max="6662" width="14.6640625" style="53" customWidth="1"/>
    <col min="6663" max="6663" width="17.5546875" style="53" customWidth="1"/>
    <col min="6664" max="6664" width="14.6640625" style="53" customWidth="1"/>
    <col min="6665" max="6665" width="11" style="53" customWidth="1"/>
    <col min="6666" max="6666" width="11.109375" style="53" customWidth="1"/>
    <col min="6667" max="6668" width="13.33203125" style="53" customWidth="1"/>
    <col min="6669" max="6669" width="13.88671875" style="53" customWidth="1"/>
    <col min="6670" max="6673" width="9.109375" style="53" customWidth="1"/>
    <col min="6674" max="6912" width="8.88671875" style="53"/>
    <col min="6913" max="6913" width="46.109375" style="53" customWidth="1"/>
    <col min="6914" max="6914" width="11.6640625" style="53" customWidth="1"/>
    <col min="6915" max="6915" width="15.6640625" style="53" customWidth="1"/>
    <col min="6916" max="6916" width="17.44140625" style="53" customWidth="1"/>
    <col min="6917" max="6917" width="18.88671875" style="53" customWidth="1"/>
    <col min="6918" max="6918" width="14.6640625" style="53" customWidth="1"/>
    <col min="6919" max="6919" width="17.5546875" style="53" customWidth="1"/>
    <col min="6920" max="6920" width="14.6640625" style="53" customWidth="1"/>
    <col min="6921" max="6921" width="11" style="53" customWidth="1"/>
    <col min="6922" max="6922" width="11.109375" style="53" customWidth="1"/>
    <col min="6923" max="6924" width="13.33203125" style="53" customWidth="1"/>
    <col min="6925" max="6925" width="13.88671875" style="53" customWidth="1"/>
    <col min="6926" max="6929" width="9.109375" style="53" customWidth="1"/>
    <col min="6930" max="7168" width="8.88671875" style="53"/>
    <col min="7169" max="7169" width="46.109375" style="53" customWidth="1"/>
    <col min="7170" max="7170" width="11.6640625" style="53" customWidth="1"/>
    <col min="7171" max="7171" width="15.6640625" style="53" customWidth="1"/>
    <col min="7172" max="7172" width="17.44140625" style="53" customWidth="1"/>
    <col min="7173" max="7173" width="18.88671875" style="53" customWidth="1"/>
    <col min="7174" max="7174" width="14.6640625" style="53" customWidth="1"/>
    <col min="7175" max="7175" width="17.5546875" style="53" customWidth="1"/>
    <col min="7176" max="7176" width="14.6640625" style="53" customWidth="1"/>
    <col min="7177" max="7177" width="11" style="53" customWidth="1"/>
    <col min="7178" max="7178" width="11.109375" style="53" customWidth="1"/>
    <col min="7179" max="7180" width="13.33203125" style="53" customWidth="1"/>
    <col min="7181" max="7181" width="13.88671875" style="53" customWidth="1"/>
    <col min="7182" max="7185" width="9.109375" style="53" customWidth="1"/>
    <col min="7186" max="7424" width="8.88671875" style="53"/>
    <col min="7425" max="7425" width="46.109375" style="53" customWidth="1"/>
    <col min="7426" max="7426" width="11.6640625" style="53" customWidth="1"/>
    <col min="7427" max="7427" width="15.6640625" style="53" customWidth="1"/>
    <col min="7428" max="7428" width="17.44140625" style="53" customWidth="1"/>
    <col min="7429" max="7429" width="18.88671875" style="53" customWidth="1"/>
    <col min="7430" max="7430" width="14.6640625" style="53" customWidth="1"/>
    <col min="7431" max="7431" width="17.5546875" style="53" customWidth="1"/>
    <col min="7432" max="7432" width="14.6640625" style="53" customWidth="1"/>
    <col min="7433" max="7433" width="11" style="53" customWidth="1"/>
    <col min="7434" max="7434" width="11.109375" style="53" customWidth="1"/>
    <col min="7435" max="7436" width="13.33203125" style="53" customWidth="1"/>
    <col min="7437" max="7437" width="13.88671875" style="53" customWidth="1"/>
    <col min="7438" max="7441" width="9.109375" style="53" customWidth="1"/>
    <col min="7442" max="7680" width="8.88671875" style="53"/>
    <col min="7681" max="7681" width="46.109375" style="53" customWidth="1"/>
    <col min="7682" max="7682" width="11.6640625" style="53" customWidth="1"/>
    <col min="7683" max="7683" width="15.6640625" style="53" customWidth="1"/>
    <col min="7684" max="7684" width="17.44140625" style="53" customWidth="1"/>
    <col min="7685" max="7685" width="18.88671875" style="53" customWidth="1"/>
    <col min="7686" max="7686" width="14.6640625" style="53" customWidth="1"/>
    <col min="7687" max="7687" width="17.5546875" style="53" customWidth="1"/>
    <col min="7688" max="7688" width="14.6640625" style="53" customWidth="1"/>
    <col min="7689" max="7689" width="11" style="53" customWidth="1"/>
    <col min="7690" max="7690" width="11.109375" style="53" customWidth="1"/>
    <col min="7691" max="7692" width="13.33203125" style="53" customWidth="1"/>
    <col min="7693" max="7693" width="13.88671875" style="53" customWidth="1"/>
    <col min="7694" max="7697" width="9.109375" style="53" customWidth="1"/>
    <col min="7698" max="7936" width="8.88671875" style="53"/>
    <col min="7937" max="7937" width="46.109375" style="53" customWidth="1"/>
    <col min="7938" max="7938" width="11.6640625" style="53" customWidth="1"/>
    <col min="7939" max="7939" width="15.6640625" style="53" customWidth="1"/>
    <col min="7940" max="7940" width="17.44140625" style="53" customWidth="1"/>
    <col min="7941" max="7941" width="18.88671875" style="53" customWidth="1"/>
    <col min="7942" max="7942" width="14.6640625" style="53" customWidth="1"/>
    <col min="7943" max="7943" width="17.5546875" style="53" customWidth="1"/>
    <col min="7944" max="7944" width="14.6640625" style="53" customWidth="1"/>
    <col min="7945" max="7945" width="11" style="53" customWidth="1"/>
    <col min="7946" max="7946" width="11.109375" style="53" customWidth="1"/>
    <col min="7947" max="7948" width="13.33203125" style="53" customWidth="1"/>
    <col min="7949" max="7949" width="13.88671875" style="53" customWidth="1"/>
    <col min="7950" max="7953" width="9.109375" style="53" customWidth="1"/>
    <col min="7954" max="8192" width="8.88671875" style="53"/>
    <col min="8193" max="8193" width="46.109375" style="53" customWidth="1"/>
    <col min="8194" max="8194" width="11.6640625" style="53" customWidth="1"/>
    <col min="8195" max="8195" width="15.6640625" style="53" customWidth="1"/>
    <col min="8196" max="8196" width="17.44140625" style="53" customWidth="1"/>
    <col min="8197" max="8197" width="18.88671875" style="53" customWidth="1"/>
    <col min="8198" max="8198" width="14.6640625" style="53" customWidth="1"/>
    <col min="8199" max="8199" width="17.5546875" style="53" customWidth="1"/>
    <col min="8200" max="8200" width="14.6640625" style="53" customWidth="1"/>
    <col min="8201" max="8201" width="11" style="53" customWidth="1"/>
    <col min="8202" max="8202" width="11.109375" style="53" customWidth="1"/>
    <col min="8203" max="8204" width="13.33203125" style="53" customWidth="1"/>
    <col min="8205" max="8205" width="13.88671875" style="53" customWidth="1"/>
    <col min="8206" max="8209" width="9.109375" style="53" customWidth="1"/>
    <col min="8210" max="8448" width="8.88671875" style="53"/>
    <col min="8449" max="8449" width="46.109375" style="53" customWidth="1"/>
    <col min="8450" max="8450" width="11.6640625" style="53" customWidth="1"/>
    <col min="8451" max="8451" width="15.6640625" style="53" customWidth="1"/>
    <col min="8452" max="8452" width="17.44140625" style="53" customWidth="1"/>
    <col min="8453" max="8453" width="18.88671875" style="53" customWidth="1"/>
    <col min="8454" max="8454" width="14.6640625" style="53" customWidth="1"/>
    <col min="8455" max="8455" width="17.5546875" style="53" customWidth="1"/>
    <col min="8456" max="8456" width="14.6640625" style="53" customWidth="1"/>
    <col min="8457" max="8457" width="11" style="53" customWidth="1"/>
    <col min="8458" max="8458" width="11.109375" style="53" customWidth="1"/>
    <col min="8459" max="8460" width="13.33203125" style="53" customWidth="1"/>
    <col min="8461" max="8461" width="13.88671875" style="53" customWidth="1"/>
    <col min="8462" max="8465" width="9.109375" style="53" customWidth="1"/>
    <col min="8466" max="8704" width="8.88671875" style="53"/>
    <col min="8705" max="8705" width="46.109375" style="53" customWidth="1"/>
    <col min="8706" max="8706" width="11.6640625" style="53" customWidth="1"/>
    <col min="8707" max="8707" width="15.6640625" style="53" customWidth="1"/>
    <col min="8708" max="8708" width="17.44140625" style="53" customWidth="1"/>
    <col min="8709" max="8709" width="18.88671875" style="53" customWidth="1"/>
    <col min="8710" max="8710" width="14.6640625" style="53" customWidth="1"/>
    <col min="8711" max="8711" width="17.5546875" style="53" customWidth="1"/>
    <col min="8712" max="8712" width="14.6640625" style="53" customWidth="1"/>
    <col min="8713" max="8713" width="11" style="53" customWidth="1"/>
    <col min="8714" max="8714" width="11.109375" style="53" customWidth="1"/>
    <col min="8715" max="8716" width="13.33203125" style="53" customWidth="1"/>
    <col min="8717" max="8717" width="13.88671875" style="53" customWidth="1"/>
    <col min="8718" max="8721" width="9.109375" style="53" customWidth="1"/>
    <col min="8722" max="8960" width="8.88671875" style="53"/>
    <col min="8961" max="8961" width="46.109375" style="53" customWidth="1"/>
    <col min="8962" max="8962" width="11.6640625" style="53" customWidth="1"/>
    <col min="8963" max="8963" width="15.6640625" style="53" customWidth="1"/>
    <col min="8964" max="8964" width="17.44140625" style="53" customWidth="1"/>
    <col min="8965" max="8965" width="18.88671875" style="53" customWidth="1"/>
    <col min="8966" max="8966" width="14.6640625" style="53" customWidth="1"/>
    <col min="8967" max="8967" width="17.5546875" style="53" customWidth="1"/>
    <col min="8968" max="8968" width="14.6640625" style="53" customWidth="1"/>
    <col min="8969" max="8969" width="11" style="53" customWidth="1"/>
    <col min="8970" max="8970" width="11.109375" style="53" customWidth="1"/>
    <col min="8971" max="8972" width="13.33203125" style="53" customWidth="1"/>
    <col min="8973" max="8973" width="13.88671875" style="53" customWidth="1"/>
    <col min="8974" max="8977" width="9.109375" style="53" customWidth="1"/>
    <col min="8978" max="9216" width="8.88671875" style="53"/>
    <col min="9217" max="9217" width="46.109375" style="53" customWidth="1"/>
    <col min="9218" max="9218" width="11.6640625" style="53" customWidth="1"/>
    <col min="9219" max="9219" width="15.6640625" style="53" customWidth="1"/>
    <col min="9220" max="9220" width="17.44140625" style="53" customWidth="1"/>
    <col min="9221" max="9221" width="18.88671875" style="53" customWidth="1"/>
    <col min="9222" max="9222" width="14.6640625" style="53" customWidth="1"/>
    <col min="9223" max="9223" width="17.5546875" style="53" customWidth="1"/>
    <col min="9224" max="9224" width="14.6640625" style="53" customWidth="1"/>
    <col min="9225" max="9225" width="11" style="53" customWidth="1"/>
    <col min="9226" max="9226" width="11.109375" style="53" customWidth="1"/>
    <col min="9227" max="9228" width="13.33203125" style="53" customWidth="1"/>
    <col min="9229" max="9229" width="13.88671875" style="53" customWidth="1"/>
    <col min="9230" max="9233" width="9.109375" style="53" customWidth="1"/>
    <col min="9234" max="9472" width="8.88671875" style="53"/>
    <col min="9473" max="9473" width="46.109375" style="53" customWidth="1"/>
    <col min="9474" max="9474" width="11.6640625" style="53" customWidth="1"/>
    <col min="9475" max="9475" width="15.6640625" style="53" customWidth="1"/>
    <col min="9476" max="9476" width="17.44140625" style="53" customWidth="1"/>
    <col min="9477" max="9477" width="18.88671875" style="53" customWidth="1"/>
    <col min="9478" max="9478" width="14.6640625" style="53" customWidth="1"/>
    <col min="9479" max="9479" width="17.5546875" style="53" customWidth="1"/>
    <col min="9480" max="9480" width="14.6640625" style="53" customWidth="1"/>
    <col min="9481" max="9481" width="11" style="53" customWidth="1"/>
    <col min="9482" max="9482" width="11.109375" style="53" customWidth="1"/>
    <col min="9483" max="9484" width="13.33203125" style="53" customWidth="1"/>
    <col min="9485" max="9485" width="13.88671875" style="53" customWidth="1"/>
    <col min="9486" max="9489" width="9.109375" style="53" customWidth="1"/>
    <col min="9490" max="9728" width="8.88671875" style="53"/>
    <col min="9729" max="9729" width="46.109375" style="53" customWidth="1"/>
    <col min="9730" max="9730" width="11.6640625" style="53" customWidth="1"/>
    <col min="9731" max="9731" width="15.6640625" style="53" customWidth="1"/>
    <col min="9732" max="9732" width="17.44140625" style="53" customWidth="1"/>
    <col min="9733" max="9733" width="18.88671875" style="53" customWidth="1"/>
    <col min="9734" max="9734" width="14.6640625" style="53" customWidth="1"/>
    <col min="9735" max="9735" width="17.5546875" style="53" customWidth="1"/>
    <col min="9736" max="9736" width="14.6640625" style="53" customWidth="1"/>
    <col min="9737" max="9737" width="11" style="53" customWidth="1"/>
    <col min="9738" max="9738" width="11.109375" style="53" customWidth="1"/>
    <col min="9739" max="9740" width="13.33203125" style="53" customWidth="1"/>
    <col min="9741" max="9741" width="13.88671875" style="53" customWidth="1"/>
    <col min="9742" max="9745" width="9.109375" style="53" customWidth="1"/>
    <col min="9746" max="9984" width="8.88671875" style="53"/>
    <col min="9985" max="9985" width="46.109375" style="53" customWidth="1"/>
    <col min="9986" max="9986" width="11.6640625" style="53" customWidth="1"/>
    <col min="9987" max="9987" width="15.6640625" style="53" customWidth="1"/>
    <col min="9988" max="9988" width="17.44140625" style="53" customWidth="1"/>
    <col min="9989" max="9989" width="18.88671875" style="53" customWidth="1"/>
    <col min="9990" max="9990" width="14.6640625" style="53" customWidth="1"/>
    <col min="9991" max="9991" width="17.5546875" style="53" customWidth="1"/>
    <col min="9992" max="9992" width="14.6640625" style="53" customWidth="1"/>
    <col min="9993" max="9993" width="11" style="53" customWidth="1"/>
    <col min="9994" max="9994" width="11.109375" style="53" customWidth="1"/>
    <col min="9995" max="9996" width="13.33203125" style="53" customWidth="1"/>
    <col min="9997" max="9997" width="13.88671875" style="53" customWidth="1"/>
    <col min="9998" max="10001" width="9.109375" style="53" customWidth="1"/>
    <col min="10002" max="10240" width="8.88671875" style="53"/>
    <col min="10241" max="10241" width="46.109375" style="53" customWidth="1"/>
    <col min="10242" max="10242" width="11.6640625" style="53" customWidth="1"/>
    <col min="10243" max="10243" width="15.6640625" style="53" customWidth="1"/>
    <col min="10244" max="10244" width="17.44140625" style="53" customWidth="1"/>
    <col min="10245" max="10245" width="18.88671875" style="53" customWidth="1"/>
    <col min="10246" max="10246" width="14.6640625" style="53" customWidth="1"/>
    <col min="10247" max="10247" width="17.5546875" style="53" customWidth="1"/>
    <col min="10248" max="10248" width="14.6640625" style="53" customWidth="1"/>
    <col min="10249" max="10249" width="11" style="53" customWidth="1"/>
    <col min="10250" max="10250" width="11.109375" style="53" customWidth="1"/>
    <col min="10251" max="10252" width="13.33203125" style="53" customWidth="1"/>
    <col min="10253" max="10253" width="13.88671875" style="53" customWidth="1"/>
    <col min="10254" max="10257" width="9.109375" style="53" customWidth="1"/>
    <col min="10258" max="10496" width="8.88671875" style="53"/>
    <col min="10497" max="10497" width="46.109375" style="53" customWidth="1"/>
    <col min="10498" max="10498" width="11.6640625" style="53" customWidth="1"/>
    <col min="10499" max="10499" width="15.6640625" style="53" customWidth="1"/>
    <col min="10500" max="10500" width="17.44140625" style="53" customWidth="1"/>
    <col min="10501" max="10501" width="18.88671875" style="53" customWidth="1"/>
    <col min="10502" max="10502" width="14.6640625" style="53" customWidth="1"/>
    <col min="10503" max="10503" width="17.5546875" style="53" customWidth="1"/>
    <col min="10504" max="10504" width="14.6640625" style="53" customWidth="1"/>
    <col min="10505" max="10505" width="11" style="53" customWidth="1"/>
    <col min="10506" max="10506" width="11.109375" style="53" customWidth="1"/>
    <col min="10507" max="10508" width="13.33203125" style="53" customWidth="1"/>
    <col min="10509" max="10509" width="13.88671875" style="53" customWidth="1"/>
    <col min="10510" max="10513" width="9.109375" style="53" customWidth="1"/>
    <col min="10514" max="10752" width="8.88671875" style="53"/>
    <col min="10753" max="10753" width="46.109375" style="53" customWidth="1"/>
    <col min="10754" max="10754" width="11.6640625" style="53" customWidth="1"/>
    <col min="10755" max="10755" width="15.6640625" style="53" customWidth="1"/>
    <col min="10756" max="10756" width="17.44140625" style="53" customWidth="1"/>
    <col min="10757" max="10757" width="18.88671875" style="53" customWidth="1"/>
    <col min="10758" max="10758" width="14.6640625" style="53" customWidth="1"/>
    <col min="10759" max="10759" width="17.5546875" style="53" customWidth="1"/>
    <col min="10760" max="10760" width="14.6640625" style="53" customWidth="1"/>
    <col min="10761" max="10761" width="11" style="53" customWidth="1"/>
    <col min="10762" max="10762" width="11.109375" style="53" customWidth="1"/>
    <col min="10763" max="10764" width="13.33203125" style="53" customWidth="1"/>
    <col min="10765" max="10765" width="13.88671875" style="53" customWidth="1"/>
    <col min="10766" max="10769" width="9.109375" style="53" customWidth="1"/>
    <col min="10770" max="11008" width="8.88671875" style="53"/>
    <col min="11009" max="11009" width="46.109375" style="53" customWidth="1"/>
    <col min="11010" max="11010" width="11.6640625" style="53" customWidth="1"/>
    <col min="11011" max="11011" width="15.6640625" style="53" customWidth="1"/>
    <col min="11012" max="11012" width="17.44140625" style="53" customWidth="1"/>
    <col min="11013" max="11013" width="18.88671875" style="53" customWidth="1"/>
    <col min="11014" max="11014" width="14.6640625" style="53" customWidth="1"/>
    <col min="11015" max="11015" width="17.5546875" style="53" customWidth="1"/>
    <col min="11016" max="11016" width="14.6640625" style="53" customWidth="1"/>
    <col min="11017" max="11017" width="11" style="53" customWidth="1"/>
    <col min="11018" max="11018" width="11.109375" style="53" customWidth="1"/>
    <col min="11019" max="11020" width="13.33203125" style="53" customWidth="1"/>
    <col min="11021" max="11021" width="13.88671875" style="53" customWidth="1"/>
    <col min="11022" max="11025" width="9.109375" style="53" customWidth="1"/>
    <col min="11026" max="11264" width="8.88671875" style="53"/>
    <col min="11265" max="11265" width="46.109375" style="53" customWidth="1"/>
    <col min="11266" max="11266" width="11.6640625" style="53" customWidth="1"/>
    <col min="11267" max="11267" width="15.6640625" style="53" customWidth="1"/>
    <col min="11268" max="11268" width="17.44140625" style="53" customWidth="1"/>
    <col min="11269" max="11269" width="18.88671875" style="53" customWidth="1"/>
    <col min="11270" max="11270" width="14.6640625" style="53" customWidth="1"/>
    <col min="11271" max="11271" width="17.5546875" style="53" customWidth="1"/>
    <col min="11272" max="11272" width="14.6640625" style="53" customWidth="1"/>
    <col min="11273" max="11273" width="11" style="53" customWidth="1"/>
    <col min="11274" max="11274" width="11.109375" style="53" customWidth="1"/>
    <col min="11275" max="11276" width="13.33203125" style="53" customWidth="1"/>
    <col min="11277" max="11277" width="13.88671875" style="53" customWidth="1"/>
    <col min="11278" max="11281" width="9.109375" style="53" customWidth="1"/>
    <col min="11282" max="11520" width="8.88671875" style="53"/>
    <col min="11521" max="11521" width="46.109375" style="53" customWidth="1"/>
    <col min="11522" max="11522" width="11.6640625" style="53" customWidth="1"/>
    <col min="11523" max="11523" width="15.6640625" style="53" customWidth="1"/>
    <col min="11524" max="11524" width="17.44140625" style="53" customWidth="1"/>
    <col min="11525" max="11525" width="18.88671875" style="53" customWidth="1"/>
    <col min="11526" max="11526" width="14.6640625" style="53" customWidth="1"/>
    <col min="11527" max="11527" width="17.5546875" style="53" customWidth="1"/>
    <col min="11528" max="11528" width="14.6640625" style="53" customWidth="1"/>
    <col min="11529" max="11529" width="11" style="53" customWidth="1"/>
    <col min="11530" max="11530" width="11.109375" style="53" customWidth="1"/>
    <col min="11531" max="11532" width="13.33203125" style="53" customWidth="1"/>
    <col min="11533" max="11533" width="13.88671875" style="53" customWidth="1"/>
    <col min="11534" max="11537" width="9.109375" style="53" customWidth="1"/>
    <col min="11538" max="11776" width="8.88671875" style="53"/>
    <col min="11777" max="11777" width="46.109375" style="53" customWidth="1"/>
    <col min="11778" max="11778" width="11.6640625" style="53" customWidth="1"/>
    <col min="11779" max="11779" width="15.6640625" style="53" customWidth="1"/>
    <col min="11780" max="11780" width="17.44140625" style="53" customWidth="1"/>
    <col min="11781" max="11781" width="18.88671875" style="53" customWidth="1"/>
    <col min="11782" max="11782" width="14.6640625" style="53" customWidth="1"/>
    <col min="11783" max="11783" width="17.5546875" style="53" customWidth="1"/>
    <col min="11784" max="11784" width="14.6640625" style="53" customWidth="1"/>
    <col min="11785" max="11785" width="11" style="53" customWidth="1"/>
    <col min="11786" max="11786" width="11.109375" style="53" customWidth="1"/>
    <col min="11787" max="11788" width="13.33203125" style="53" customWidth="1"/>
    <col min="11789" max="11789" width="13.88671875" style="53" customWidth="1"/>
    <col min="11790" max="11793" width="9.109375" style="53" customWidth="1"/>
    <col min="11794" max="12032" width="8.88671875" style="53"/>
    <col min="12033" max="12033" width="46.109375" style="53" customWidth="1"/>
    <col min="12034" max="12034" width="11.6640625" style="53" customWidth="1"/>
    <col min="12035" max="12035" width="15.6640625" style="53" customWidth="1"/>
    <col min="12036" max="12036" width="17.44140625" style="53" customWidth="1"/>
    <col min="12037" max="12037" width="18.88671875" style="53" customWidth="1"/>
    <col min="12038" max="12038" width="14.6640625" style="53" customWidth="1"/>
    <col min="12039" max="12039" width="17.5546875" style="53" customWidth="1"/>
    <col min="12040" max="12040" width="14.6640625" style="53" customWidth="1"/>
    <col min="12041" max="12041" width="11" style="53" customWidth="1"/>
    <col min="12042" max="12042" width="11.109375" style="53" customWidth="1"/>
    <col min="12043" max="12044" width="13.33203125" style="53" customWidth="1"/>
    <col min="12045" max="12045" width="13.88671875" style="53" customWidth="1"/>
    <col min="12046" max="12049" width="9.109375" style="53" customWidth="1"/>
    <col min="12050" max="12288" width="8.88671875" style="53"/>
    <col min="12289" max="12289" width="46.109375" style="53" customWidth="1"/>
    <col min="12290" max="12290" width="11.6640625" style="53" customWidth="1"/>
    <col min="12291" max="12291" width="15.6640625" style="53" customWidth="1"/>
    <col min="12292" max="12292" width="17.44140625" style="53" customWidth="1"/>
    <col min="12293" max="12293" width="18.88671875" style="53" customWidth="1"/>
    <col min="12294" max="12294" width="14.6640625" style="53" customWidth="1"/>
    <col min="12295" max="12295" width="17.5546875" style="53" customWidth="1"/>
    <col min="12296" max="12296" width="14.6640625" style="53" customWidth="1"/>
    <col min="12297" max="12297" width="11" style="53" customWidth="1"/>
    <col min="12298" max="12298" width="11.109375" style="53" customWidth="1"/>
    <col min="12299" max="12300" width="13.33203125" style="53" customWidth="1"/>
    <col min="12301" max="12301" width="13.88671875" style="53" customWidth="1"/>
    <col min="12302" max="12305" width="9.109375" style="53" customWidth="1"/>
    <col min="12306" max="12544" width="8.88671875" style="53"/>
    <col min="12545" max="12545" width="46.109375" style="53" customWidth="1"/>
    <col min="12546" max="12546" width="11.6640625" style="53" customWidth="1"/>
    <col min="12547" max="12547" width="15.6640625" style="53" customWidth="1"/>
    <col min="12548" max="12548" width="17.44140625" style="53" customWidth="1"/>
    <col min="12549" max="12549" width="18.88671875" style="53" customWidth="1"/>
    <col min="12550" max="12550" width="14.6640625" style="53" customWidth="1"/>
    <col min="12551" max="12551" width="17.5546875" style="53" customWidth="1"/>
    <col min="12552" max="12552" width="14.6640625" style="53" customWidth="1"/>
    <col min="12553" max="12553" width="11" style="53" customWidth="1"/>
    <col min="12554" max="12554" width="11.109375" style="53" customWidth="1"/>
    <col min="12555" max="12556" width="13.33203125" style="53" customWidth="1"/>
    <col min="12557" max="12557" width="13.88671875" style="53" customWidth="1"/>
    <col min="12558" max="12561" width="9.109375" style="53" customWidth="1"/>
    <col min="12562" max="12800" width="8.88671875" style="53"/>
    <col min="12801" max="12801" width="46.109375" style="53" customWidth="1"/>
    <col min="12802" max="12802" width="11.6640625" style="53" customWidth="1"/>
    <col min="12803" max="12803" width="15.6640625" style="53" customWidth="1"/>
    <col min="12804" max="12804" width="17.44140625" style="53" customWidth="1"/>
    <col min="12805" max="12805" width="18.88671875" style="53" customWidth="1"/>
    <col min="12806" max="12806" width="14.6640625" style="53" customWidth="1"/>
    <col min="12807" max="12807" width="17.5546875" style="53" customWidth="1"/>
    <col min="12808" max="12808" width="14.6640625" style="53" customWidth="1"/>
    <col min="12809" max="12809" width="11" style="53" customWidth="1"/>
    <col min="12810" max="12810" width="11.109375" style="53" customWidth="1"/>
    <col min="12811" max="12812" width="13.33203125" style="53" customWidth="1"/>
    <col min="12813" max="12813" width="13.88671875" style="53" customWidth="1"/>
    <col min="12814" max="12817" width="9.109375" style="53" customWidth="1"/>
    <col min="12818" max="13056" width="8.88671875" style="53"/>
    <col min="13057" max="13057" width="46.109375" style="53" customWidth="1"/>
    <col min="13058" max="13058" width="11.6640625" style="53" customWidth="1"/>
    <col min="13059" max="13059" width="15.6640625" style="53" customWidth="1"/>
    <col min="13060" max="13060" width="17.44140625" style="53" customWidth="1"/>
    <col min="13061" max="13061" width="18.88671875" style="53" customWidth="1"/>
    <col min="13062" max="13062" width="14.6640625" style="53" customWidth="1"/>
    <col min="13063" max="13063" width="17.5546875" style="53" customWidth="1"/>
    <col min="13064" max="13064" width="14.6640625" style="53" customWidth="1"/>
    <col min="13065" max="13065" width="11" style="53" customWidth="1"/>
    <col min="13066" max="13066" width="11.109375" style="53" customWidth="1"/>
    <col min="13067" max="13068" width="13.33203125" style="53" customWidth="1"/>
    <col min="13069" max="13069" width="13.88671875" style="53" customWidth="1"/>
    <col min="13070" max="13073" width="9.109375" style="53" customWidth="1"/>
    <col min="13074" max="13312" width="8.88671875" style="53"/>
    <col min="13313" max="13313" width="46.109375" style="53" customWidth="1"/>
    <col min="13314" max="13314" width="11.6640625" style="53" customWidth="1"/>
    <col min="13315" max="13315" width="15.6640625" style="53" customWidth="1"/>
    <col min="13316" max="13316" width="17.44140625" style="53" customWidth="1"/>
    <col min="13317" max="13317" width="18.88671875" style="53" customWidth="1"/>
    <col min="13318" max="13318" width="14.6640625" style="53" customWidth="1"/>
    <col min="13319" max="13319" width="17.5546875" style="53" customWidth="1"/>
    <col min="13320" max="13320" width="14.6640625" style="53" customWidth="1"/>
    <col min="13321" max="13321" width="11" style="53" customWidth="1"/>
    <col min="13322" max="13322" width="11.109375" style="53" customWidth="1"/>
    <col min="13323" max="13324" width="13.33203125" style="53" customWidth="1"/>
    <col min="13325" max="13325" width="13.88671875" style="53" customWidth="1"/>
    <col min="13326" max="13329" width="9.109375" style="53" customWidth="1"/>
    <col min="13330" max="13568" width="8.88671875" style="53"/>
    <col min="13569" max="13569" width="46.109375" style="53" customWidth="1"/>
    <col min="13570" max="13570" width="11.6640625" style="53" customWidth="1"/>
    <col min="13571" max="13571" width="15.6640625" style="53" customWidth="1"/>
    <col min="13572" max="13572" width="17.44140625" style="53" customWidth="1"/>
    <col min="13573" max="13573" width="18.88671875" style="53" customWidth="1"/>
    <col min="13574" max="13574" width="14.6640625" style="53" customWidth="1"/>
    <col min="13575" max="13575" width="17.5546875" style="53" customWidth="1"/>
    <col min="13576" max="13576" width="14.6640625" style="53" customWidth="1"/>
    <col min="13577" max="13577" width="11" style="53" customWidth="1"/>
    <col min="13578" max="13578" width="11.109375" style="53" customWidth="1"/>
    <col min="13579" max="13580" width="13.33203125" style="53" customWidth="1"/>
    <col min="13581" max="13581" width="13.88671875" style="53" customWidth="1"/>
    <col min="13582" max="13585" width="9.109375" style="53" customWidth="1"/>
    <col min="13586" max="13824" width="8.88671875" style="53"/>
    <col min="13825" max="13825" width="46.109375" style="53" customWidth="1"/>
    <col min="13826" max="13826" width="11.6640625" style="53" customWidth="1"/>
    <col min="13827" max="13827" width="15.6640625" style="53" customWidth="1"/>
    <col min="13828" max="13828" width="17.44140625" style="53" customWidth="1"/>
    <col min="13829" max="13829" width="18.88671875" style="53" customWidth="1"/>
    <col min="13830" max="13830" width="14.6640625" style="53" customWidth="1"/>
    <col min="13831" max="13831" width="17.5546875" style="53" customWidth="1"/>
    <col min="13832" max="13832" width="14.6640625" style="53" customWidth="1"/>
    <col min="13833" max="13833" width="11" style="53" customWidth="1"/>
    <col min="13834" max="13834" width="11.109375" style="53" customWidth="1"/>
    <col min="13835" max="13836" width="13.33203125" style="53" customWidth="1"/>
    <col min="13837" max="13837" width="13.88671875" style="53" customWidth="1"/>
    <col min="13838" max="13841" width="9.109375" style="53" customWidth="1"/>
    <col min="13842" max="14080" width="8.88671875" style="53"/>
    <col min="14081" max="14081" width="46.109375" style="53" customWidth="1"/>
    <col min="14082" max="14082" width="11.6640625" style="53" customWidth="1"/>
    <col min="14083" max="14083" width="15.6640625" style="53" customWidth="1"/>
    <col min="14084" max="14084" width="17.44140625" style="53" customWidth="1"/>
    <col min="14085" max="14085" width="18.88671875" style="53" customWidth="1"/>
    <col min="14086" max="14086" width="14.6640625" style="53" customWidth="1"/>
    <col min="14087" max="14087" width="17.5546875" style="53" customWidth="1"/>
    <col min="14088" max="14088" width="14.6640625" style="53" customWidth="1"/>
    <col min="14089" max="14089" width="11" style="53" customWidth="1"/>
    <col min="14090" max="14090" width="11.109375" style="53" customWidth="1"/>
    <col min="14091" max="14092" width="13.33203125" style="53" customWidth="1"/>
    <col min="14093" max="14093" width="13.88671875" style="53" customWidth="1"/>
    <col min="14094" max="14097" width="9.109375" style="53" customWidth="1"/>
    <col min="14098" max="14336" width="8.88671875" style="53"/>
    <col min="14337" max="14337" width="46.109375" style="53" customWidth="1"/>
    <col min="14338" max="14338" width="11.6640625" style="53" customWidth="1"/>
    <col min="14339" max="14339" width="15.6640625" style="53" customWidth="1"/>
    <col min="14340" max="14340" width="17.44140625" style="53" customWidth="1"/>
    <col min="14341" max="14341" width="18.88671875" style="53" customWidth="1"/>
    <col min="14342" max="14342" width="14.6640625" style="53" customWidth="1"/>
    <col min="14343" max="14343" width="17.5546875" style="53" customWidth="1"/>
    <col min="14344" max="14344" width="14.6640625" style="53" customWidth="1"/>
    <col min="14345" max="14345" width="11" style="53" customWidth="1"/>
    <col min="14346" max="14346" width="11.109375" style="53" customWidth="1"/>
    <col min="14347" max="14348" width="13.33203125" style="53" customWidth="1"/>
    <col min="14349" max="14349" width="13.88671875" style="53" customWidth="1"/>
    <col min="14350" max="14353" width="9.109375" style="53" customWidth="1"/>
    <col min="14354" max="14592" width="8.88671875" style="53"/>
    <col min="14593" max="14593" width="46.109375" style="53" customWidth="1"/>
    <col min="14594" max="14594" width="11.6640625" style="53" customWidth="1"/>
    <col min="14595" max="14595" width="15.6640625" style="53" customWidth="1"/>
    <col min="14596" max="14596" width="17.44140625" style="53" customWidth="1"/>
    <col min="14597" max="14597" width="18.88671875" style="53" customWidth="1"/>
    <col min="14598" max="14598" width="14.6640625" style="53" customWidth="1"/>
    <col min="14599" max="14599" width="17.5546875" style="53" customWidth="1"/>
    <col min="14600" max="14600" width="14.6640625" style="53" customWidth="1"/>
    <col min="14601" max="14601" width="11" style="53" customWidth="1"/>
    <col min="14602" max="14602" width="11.109375" style="53" customWidth="1"/>
    <col min="14603" max="14604" width="13.33203125" style="53" customWidth="1"/>
    <col min="14605" max="14605" width="13.88671875" style="53" customWidth="1"/>
    <col min="14606" max="14609" width="9.109375" style="53" customWidth="1"/>
    <col min="14610" max="14848" width="8.88671875" style="53"/>
    <col min="14849" max="14849" width="46.109375" style="53" customWidth="1"/>
    <col min="14850" max="14850" width="11.6640625" style="53" customWidth="1"/>
    <col min="14851" max="14851" width="15.6640625" style="53" customWidth="1"/>
    <col min="14852" max="14852" width="17.44140625" style="53" customWidth="1"/>
    <col min="14853" max="14853" width="18.88671875" style="53" customWidth="1"/>
    <col min="14854" max="14854" width="14.6640625" style="53" customWidth="1"/>
    <col min="14855" max="14855" width="17.5546875" style="53" customWidth="1"/>
    <col min="14856" max="14856" width="14.6640625" style="53" customWidth="1"/>
    <col min="14857" max="14857" width="11" style="53" customWidth="1"/>
    <col min="14858" max="14858" width="11.109375" style="53" customWidth="1"/>
    <col min="14859" max="14860" width="13.33203125" style="53" customWidth="1"/>
    <col min="14861" max="14861" width="13.88671875" style="53" customWidth="1"/>
    <col min="14862" max="14865" width="9.109375" style="53" customWidth="1"/>
    <col min="14866" max="15104" width="8.88671875" style="53"/>
    <col min="15105" max="15105" width="46.109375" style="53" customWidth="1"/>
    <col min="15106" max="15106" width="11.6640625" style="53" customWidth="1"/>
    <col min="15107" max="15107" width="15.6640625" style="53" customWidth="1"/>
    <col min="15108" max="15108" width="17.44140625" style="53" customWidth="1"/>
    <col min="15109" max="15109" width="18.88671875" style="53" customWidth="1"/>
    <col min="15110" max="15110" width="14.6640625" style="53" customWidth="1"/>
    <col min="15111" max="15111" width="17.5546875" style="53" customWidth="1"/>
    <col min="15112" max="15112" width="14.6640625" style="53" customWidth="1"/>
    <col min="15113" max="15113" width="11" style="53" customWidth="1"/>
    <col min="15114" max="15114" width="11.109375" style="53" customWidth="1"/>
    <col min="15115" max="15116" width="13.33203125" style="53" customWidth="1"/>
    <col min="15117" max="15117" width="13.88671875" style="53" customWidth="1"/>
    <col min="15118" max="15121" width="9.109375" style="53" customWidth="1"/>
    <col min="15122" max="15360" width="8.88671875" style="53"/>
    <col min="15361" max="15361" width="46.109375" style="53" customWidth="1"/>
    <col min="15362" max="15362" width="11.6640625" style="53" customWidth="1"/>
    <col min="15363" max="15363" width="15.6640625" style="53" customWidth="1"/>
    <col min="15364" max="15364" width="17.44140625" style="53" customWidth="1"/>
    <col min="15365" max="15365" width="18.88671875" style="53" customWidth="1"/>
    <col min="15366" max="15366" width="14.6640625" style="53" customWidth="1"/>
    <col min="15367" max="15367" width="17.5546875" style="53" customWidth="1"/>
    <col min="15368" max="15368" width="14.6640625" style="53" customWidth="1"/>
    <col min="15369" max="15369" width="11" style="53" customWidth="1"/>
    <col min="15370" max="15370" width="11.109375" style="53" customWidth="1"/>
    <col min="15371" max="15372" width="13.33203125" style="53" customWidth="1"/>
    <col min="15373" max="15373" width="13.88671875" style="53" customWidth="1"/>
    <col min="15374" max="15377" width="9.109375" style="53" customWidth="1"/>
    <col min="15378" max="15616" width="8.88671875" style="53"/>
    <col min="15617" max="15617" width="46.109375" style="53" customWidth="1"/>
    <col min="15618" max="15618" width="11.6640625" style="53" customWidth="1"/>
    <col min="15619" max="15619" width="15.6640625" style="53" customWidth="1"/>
    <col min="15620" max="15620" width="17.44140625" style="53" customWidth="1"/>
    <col min="15621" max="15621" width="18.88671875" style="53" customWidth="1"/>
    <col min="15622" max="15622" width="14.6640625" style="53" customWidth="1"/>
    <col min="15623" max="15623" width="17.5546875" style="53" customWidth="1"/>
    <col min="15624" max="15624" width="14.6640625" style="53" customWidth="1"/>
    <col min="15625" max="15625" width="11" style="53" customWidth="1"/>
    <col min="15626" max="15626" width="11.109375" style="53" customWidth="1"/>
    <col min="15627" max="15628" width="13.33203125" style="53" customWidth="1"/>
    <col min="15629" max="15629" width="13.88671875" style="53" customWidth="1"/>
    <col min="15630" max="15633" width="9.109375" style="53" customWidth="1"/>
    <col min="15634" max="15872" width="8.88671875" style="53"/>
    <col min="15873" max="15873" width="46.109375" style="53" customWidth="1"/>
    <col min="15874" max="15874" width="11.6640625" style="53" customWidth="1"/>
    <col min="15875" max="15875" width="15.6640625" style="53" customWidth="1"/>
    <col min="15876" max="15876" width="17.44140625" style="53" customWidth="1"/>
    <col min="15877" max="15877" width="18.88671875" style="53" customWidth="1"/>
    <col min="15878" max="15878" width="14.6640625" style="53" customWidth="1"/>
    <col min="15879" max="15879" width="17.5546875" style="53" customWidth="1"/>
    <col min="15880" max="15880" width="14.6640625" style="53" customWidth="1"/>
    <col min="15881" max="15881" width="11" style="53" customWidth="1"/>
    <col min="15882" max="15882" width="11.109375" style="53" customWidth="1"/>
    <col min="15883" max="15884" width="13.33203125" style="53" customWidth="1"/>
    <col min="15885" max="15885" width="13.88671875" style="53" customWidth="1"/>
    <col min="15886" max="15889" width="9.109375" style="53" customWidth="1"/>
    <col min="15890" max="16128" width="8.88671875" style="53"/>
    <col min="16129" max="16129" width="46.109375" style="53" customWidth="1"/>
    <col min="16130" max="16130" width="11.6640625" style="53" customWidth="1"/>
    <col min="16131" max="16131" width="15.6640625" style="53" customWidth="1"/>
    <col min="16132" max="16132" width="17.44140625" style="53" customWidth="1"/>
    <col min="16133" max="16133" width="18.88671875" style="53" customWidth="1"/>
    <col min="16134" max="16134" width="14.6640625" style="53" customWidth="1"/>
    <col min="16135" max="16135" width="17.5546875" style="53" customWidth="1"/>
    <col min="16136" max="16136" width="14.6640625" style="53" customWidth="1"/>
    <col min="16137" max="16137" width="11" style="53" customWidth="1"/>
    <col min="16138" max="16138" width="11.109375" style="53" customWidth="1"/>
    <col min="16139" max="16140" width="13.33203125" style="53" customWidth="1"/>
    <col min="16141" max="16141" width="13.88671875" style="53" customWidth="1"/>
    <col min="16142" max="16145" width="9.109375" style="53" customWidth="1"/>
    <col min="16146" max="16384" width="8.88671875" style="53"/>
  </cols>
  <sheetData>
    <row r="1" spans="1:256" ht="18" hidden="1" customHeight="1" x14ac:dyDescent="0.3">
      <c r="F1" s="723"/>
      <c r="G1" s="723"/>
      <c r="H1" s="723"/>
    </row>
    <row r="2" spans="1:256" ht="18" hidden="1" customHeight="1" x14ac:dyDescent="0.3">
      <c r="F2" s="723"/>
      <c r="G2" s="723"/>
      <c r="H2" s="723"/>
    </row>
    <row r="3" spans="1:256" ht="18" hidden="1" customHeight="1" x14ac:dyDescent="0.3">
      <c r="F3" s="723"/>
      <c r="G3" s="723"/>
      <c r="H3" s="723"/>
    </row>
    <row r="4" spans="1:256" ht="18" customHeight="1" x14ac:dyDescent="0.3">
      <c r="D4" s="359"/>
      <c r="E4" s="359"/>
      <c r="F4" s="699" t="s">
        <v>141</v>
      </c>
      <c r="G4" s="699"/>
      <c r="H4" s="682"/>
    </row>
    <row r="5" spans="1:256" ht="18" customHeight="1" x14ac:dyDescent="0.3">
      <c r="D5" s="699" t="s">
        <v>281</v>
      </c>
      <c r="E5" s="699"/>
      <c r="F5" s="699"/>
      <c r="G5" s="699"/>
      <c r="H5" s="682"/>
    </row>
    <row r="6" spans="1:256" ht="18" customHeight="1" x14ac:dyDescent="0.3">
      <c r="D6" s="699" t="s">
        <v>142</v>
      </c>
      <c r="E6" s="699"/>
      <c r="F6" s="699"/>
      <c r="G6" s="699"/>
      <c r="H6" s="682"/>
    </row>
    <row r="7" spans="1:256" ht="18" customHeight="1" x14ac:dyDescent="0.3">
      <c r="D7" s="699" t="s">
        <v>143</v>
      </c>
      <c r="E7" s="699"/>
      <c r="F7" s="699"/>
      <c r="G7" s="699"/>
      <c r="H7" s="682"/>
    </row>
    <row r="8" spans="1:256" ht="18" customHeight="1" x14ac:dyDescent="0.3">
      <c r="D8" s="681"/>
      <c r="E8" s="681"/>
      <c r="F8" s="322"/>
      <c r="G8" s="322"/>
      <c r="H8" s="682"/>
    </row>
    <row r="9" spans="1:256" ht="18" customHeight="1" x14ac:dyDescent="0.3">
      <c r="D9" s="709" t="s">
        <v>121</v>
      </c>
      <c r="E9" s="709"/>
      <c r="F9" s="709"/>
      <c r="G9" s="709"/>
      <c r="H9" s="682"/>
    </row>
    <row r="10" spans="1:256" ht="18" customHeight="1" x14ac:dyDescent="0.3">
      <c r="D10" s="710" t="s">
        <v>282</v>
      </c>
      <c r="E10" s="710"/>
      <c r="F10" s="710"/>
      <c r="G10" s="710"/>
      <c r="H10" s="682"/>
    </row>
    <row r="11" spans="1:256" ht="18" customHeight="1" x14ac:dyDescent="0.3">
      <c r="D11" s="710" t="s">
        <v>122</v>
      </c>
      <c r="E11" s="710"/>
      <c r="F11" s="710"/>
      <c r="G11" s="710"/>
      <c r="H11" s="682"/>
    </row>
    <row r="12" spans="1:256" ht="18" customHeight="1" x14ac:dyDescent="0.3">
      <c r="D12" s="709" t="s">
        <v>123</v>
      </c>
      <c r="E12" s="709"/>
      <c r="F12" s="709"/>
      <c r="G12" s="709"/>
      <c r="H12" s="682"/>
    </row>
    <row r="13" spans="1:256" ht="18" customHeight="1" x14ac:dyDescent="0.3">
      <c r="F13" s="682"/>
      <c r="G13" s="682"/>
      <c r="H13" s="682"/>
    </row>
    <row r="14" spans="1:256" s="61" customFormat="1" ht="22.2" customHeight="1" x14ac:dyDescent="0.4">
      <c r="A14" s="64"/>
      <c r="B14" s="64"/>
      <c r="C14" s="64"/>
      <c r="D14" s="64"/>
      <c r="E14" s="64"/>
      <c r="F14" s="65"/>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row>
    <row r="15" spans="1:256" s="61" customFormat="1" ht="21" customHeight="1" x14ac:dyDescent="0.4">
      <c r="A15" s="66"/>
      <c r="B15" s="66"/>
      <c r="C15" s="67" t="s">
        <v>0</v>
      </c>
      <c r="D15" s="67"/>
      <c r="E15" s="67"/>
      <c r="F15" s="67"/>
      <c r="G15" s="67"/>
      <c r="H15" s="67"/>
      <c r="I15" s="68"/>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s="61" customFormat="1" ht="22.2" customHeight="1" x14ac:dyDescent="0.4">
      <c r="A16" s="727" t="s">
        <v>46</v>
      </c>
      <c r="B16" s="727"/>
      <c r="C16" s="727"/>
      <c r="D16" s="727"/>
      <c r="E16" s="727"/>
      <c r="F16" s="727"/>
      <c r="G16" s="727"/>
      <c r="H16" s="69"/>
      <c r="I16" s="68"/>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row>
    <row r="17" spans="1:256" s="61" customFormat="1" ht="22.95" customHeight="1" x14ac:dyDescent="0.4">
      <c r="A17" s="66"/>
      <c r="B17" s="724" t="s">
        <v>1</v>
      </c>
      <c r="C17" s="724"/>
      <c r="D17" s="724"/>
      <c r="E17" s="724"/>
      <c r="F17" s="70"/>
      <c r="G17" s="70"/>
      <c r="H17" s="70"/>
      <c r="I17" s="68"/>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row>
    <row r="18" spans="1:256" s="61" customFormat="1" ht="18.75" customHeight="1" x14ac:dyDescent="0.4">
      <c r="A18" s="66"/>
      <c r="B18" s="67"/>
      <c r="C18" s="67" t="s">
        <v>283</v>
      </c>
      <c r="D18" s="67"/>
      <c r="E18" s="67"/>
      <c r="F18" s="67"/>
      <c r="G18" s="67"/>
      <c r="H18" s="67"/>
      <c r="I18" s="68"/>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s="61" customFormat="1" ht="51.6" customHeight="1" x14ac:dyDescent="0.4">
      <c r="A19" s="716" t="s">
        <v>49</v>
      </c>
      <c r="B19" s="716"/>
      <c r="C19" s="716"/>
      <c r="D19" s="716"/>
      <c r="E19" s="716"/>
      <c r="F19" s="716"/>
      <c r="G19" s="716"/>
      <c r="H19" s="716"/>
      <c r="I19" s="716"/>
      <c r="J19" s="716"/>
      <c r="K19" s="716"/>
      <c r="L19" s="716"/>
      <c r="M19" s="71"/>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row>
    <row r="20" spans="1:256" s="246" customFormat="1" ht="38.4" customHeight="1" x14ac:dyDescent="0.3">
      <c r="A20" s="705" t="s">
        <v>299</v>
      </c>
      <c r="B20" s="705"/>
      <c r="C20" s="705"/>
      <c r="D20" s="705"/>
      <c r="E20" s="705"/>
      <c r="F20" s="705"/>
      <c r="G20" s="705"/>
      <c r="H20" s="247"/>
      <c r="I20" s="248"/>
      <c r="J20" s="247"/>
      <c r="K20" s="247"/>
      <c r="L20" s="247"/>
      <c r="M20" s="247"/>
    </row>
    <row r="21" spans="1:256" s="276" customFormat="1" ht="114" customHeight="1" x14ac:dyDescent="0.3">
      <c r="A21" s="725" t="s">
        <v>310</v>
      </c>
      <c r="B21" s="725"/>
      <c r="C21" s="725"/>
      <c r="D21" s="725"/>
      <c r="E21" s="725"/>
      <c r="F21" s="725"/>
      <c r="G21" s="725"/>
      <c r="H21" s="725"/>
      <c r="I21" s="725"/>
      <c r="J21" s="725"/>
      <c r="K21" s="725"/>
      <c r="L21" s="725"/>
      <c r="M21" s="115"/>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row>
    <row r="22" spans="1:256" s="61" customFormat="1" ht="24.6" customHeight="1" x14ac:dyDescent="0.4">
      <c r="A22" s="64" t="s">
        <v>50</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61" customFormat="1" ht="21.6" customHeight="1" x14ac:dyDescent="0.4">
      <c r="A23" s="726" t="s">
        <v>108</v>
      </c>
      <c r="B23" s="726"/>
      <c r="C23" s="726"/>
      <c r="D23" s="726"/>
      <c r="E23" s="726"/>
      <c r="F23" s="726"/>
      <c r="G23" s="726"/>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s="61" customFormat="1" ht="25.95" customHeight="1" x14ac:dyDescent="0.4">
      <c r="A24" s="717" t="s">
        <v>52</v>
      </c>
      <c r="B24" s="717"/>
      <c r="C24" s="717"/>
      <c r="D24" s="717"/>
      <c r="E24" s="717"/>
      <c r="F24" s="717"/>
      <c r="G24" s="717"/>
      <c r="H24" s="717"/>
      <c r="I24" s="717"/>
      <c r="J24" s="717"/>
      <c r="K24" s="717"/>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1" customFormat="1" ht="21.75" customHeight="1" x14ac:dyDescent="0.4">
      <c r="A25" s="64" t="s">
        <v>53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61" customFormat="1" ht="29.4" customHeight="1" x14ac:dyDescent="0.4">
      <c r="A26" s="64" t="s">
        <v>54</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row>
    <row r="27" spans="1:256" s="61" customFormat="1" ht="50.4" customHeight="1" x14ac:dyDescent="0.4">
      <c r="A27" s="691" t="s">
        <v>220</v>
      </c>
      <c r="B27" s="691"/>
      <c r="C27" s="691"/>
      <c r="D27" s="691"/>
      <c r="E27" s="691"/>
      <c r="F27" s="691"/>
      <c r="G27" s="691"/>
      <c r="H27" s="691"/>
      <c r="I27" s="691"/>
      <c r="J27" s="691"/>
      <c r="K27" s="691"/>
      <c r="L27" s="7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s="61" customFormat="1" ht="29.4" customHeight="1" x14ac:dyDescent="0.4">
      <c r="A28" s="722" t="s">
        <v>214</v>
      </c>
      <c r="B28" s="722"/>
      <c r="C28" s="722"/>
      <c r="D28" s="722"/>
      <c r="E28" s="722"/>
      <c r="F28" s="722"/>
      <c r="G28" s="722"/>
      <c r="H28" s="722"/>
      <c r="I28" s="722"/>
      <c r="J28" s="722"/>
      <c r="K28" s="722"/>
      <c r="L28" s="722"/>
      <c r="M28" s="77"/>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c r="IU28" s="78"/>
      <c r="IV28" s="78"/>
    </row>
    <row r="29" spans="1:256" ht="46.95" customHeight="1" x14ac:dyDescent="0.3">
      <c r="A29" s="691" t="s">
        <v>55</v>
      </c>
      <c r="B29" s="691"/>
      <c r="C29" s="691"/>
      <c r="D29" s="691"/>
      <c r="E29" s="691"/>
      <c r="F29" s="691"/>
      <c r="G29" s="691"/>
      <c r="H29" s="691"/>
      <c r="I29" s="691"/>
      <c r="J29" s="691"/>
      <c r="K29" s="691"/>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row>
    <row r="30" spans="1:256" s="81" customFormat="1" ht="73.5" customHeight="1" x14ac:dyDescent="0.3">
      <c r="A30" s="687" t="s">
        <v>56</v>
      </c>
      <c r="B30" s="687" t="s">
        <v>5</v>
      </c>
      <c r="C30" s="687" t="s">
        <v>300</v>
      </c>
      <c r="D30" s="687" t="s">
        <v>301</v>
      </c>
      <c r="E30" s="687" t="s">
        <v>37</v>
      </c>
      <c r="F30" s="687"/>
      <c r="G30" s="687"/>
      <c r="H30" s="79"/>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ht="31.2" customHeight="1" x14ac:dyDescent="0.3">
      <c r="A31" s="687"/>
      <c r="B31" s="687"/>
      <c r="C31" s="687"/>
      <c r="D31" s="687"/>
      <c r="E31" s="497" t="s">
        <v>105</v>
      </c>
      <c r="F31" s="497" t="s">
        <v>210</v>
      </c>
      <c r="G31" s="497" t="s">
        <v>284</v>
      </c>
      <c r="H31" s="71"/>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c r="IV31" s="75"/>
    </row>
    <row r="32" spans="1:256" ht="68.400000000000006" customHeight="1" x14ac:dyDescent="0.3">
      <c r="A32" s="294" t="s">
        <v>269</v>
      </c>
      <c r="B32" s="41"/>
      <c r="C32" s="48"/>
      <c r="D32" s="48">
        <f>11134+14057-7878</f>
        <v>17313</v>
      </c>
      <c r="E32" s="42"/>
      <c r="F32" s="42"/>
      <c r="G32" s="42"/>
      <c r="H32" s="71"/>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c r="HB32" s="118"/>
      <c r="HC32" s="118"/>
      <c r="HD32" s="118"/>
      <c r="HE32" s="118"/>
      <c r="HF32" s="118"/>
      <c r="HG32" s="118"/>
      <c r="HH32" s="118"/>
      <c r="HI32" s="118"/>
      <c r="HJ32" s="118"/>
      <c r="HK32" s="118"/>
      <c r="HL32" s="118"/>
      <c r="HM32" s="118"/>
      <c r="HN32" s="118"/>
      <c r="HO32" s="118"/>
      <c r="HP32" s="118"/>
      <c r="HQ32" s="118"/>
      <c r="HR32" s="118"/>
      <c r="HS32" s="118"/>
      <c r="HT32" s="118"/>
      <c r="HU32" s="118"/>
      <c r="HV32" s="118"/>
      <c r="HW32" s="118"/>
      <c r="HX32" s="118"/>
      <c r="HY32" s="118"/>
      <c r="HZ32" s="118"/>
      <c r="IA32" s="118"/>
      <c r="IB32" s="118"/>
      <c r="IC32" s="118"/>
      <c r="ID32" s="118"/>
      <c r="IE32" s="118"/>
      <c r="IF32" s="118"/>
      <c r="IG32" s="118"/>
      <c r="IH32" s="118"/>
      <c r="II32" s="118"/>
      <c r="IJ32" s="118"/>
      <c r="IK32" s="118"/>
      <c r="IL32" s="118"/>
      <c r="IM32" s="118"/>
      <c r="IN32" s="118"/>
      <c r="IO32" s="118"/>
      <c r="IP32" s="118"/>
      <c r="IQ32" s="118"/>
      <c r="IR32" s="118"/>
      <c r="IS32" s="118"/>
      <c r="IT32" s="118"/>
      <c r="IU32" s="118"/>
      <c r="IV32" s="118"/>
    </row>
    <row r="33" spans="1:256" ht="25.2" customHeight="1" x14ac:dyDescent="0.3">
      <c r="A33" s="294" t="s">
        <v>15</v>
      </c>
      <c r="B33" s="41"/>
      <c r="C33" s="48">
        <v>166635</v>
      </c>
      <c r="D33" s="48">
        <v>169998</v>
      </c>
      <c r="E33" s="48">
        <v>196723</v>
      </c>
      <c r="F33" s="48">
        <v>199599</v>
      </c>
      <c r="G33" s="48">
        <v>203407</v>
      </c>
      <c r="H33" s="316"/>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c r="HH33" s="118"/>
      <c r="HI33" s="118"/>
      <c r="HJ33" s="118"/>
      <c r="HK33" s="118"/>
      <c r="HL33" s="118"/>
      <c r="HM33" s="118"/>
      <c r="HN33" s="118"/>
      <c r="HO33" s="118"/>
      <c r="HP33" s="118"/>
      <c r="HQ33" s="118"/>
      <c r="HR33" s="118"/>
      <c r="HS33" s="118"/>
      <c r="HT33" s="118"/>
      <c r="HU33" s="118"/>
      <c r="HV33" s="118"/>
      <c r="HW33" s="118"/>
      <c r="HX33" s="118"/>
      <c r="HY33" s="118"/>
      <c r="HZ33" s="118"/>
      <c r="IA33" s="118"/>
      <c r="IB33" s="118"/>
      <c r="IC33" s="118"/>
      <c r="ID33" s="118"/>
      <c r="IE33" s="118"/>
      <c r="IF33" s="118"/>
      <c r="IG33" s="118"/>
      <c r="IH33" s="118"/>
      <c r="II33" s="118"/>
      <c r="IJ33" s="118"/>
      <c r="IK33" s="118"/>
      <c r="IL33" s="118"/>
      <c r="IM33" s="118"/>
      <c r="IN33" s="118"/>
      <c r="IO33" s="118"/>
      <c r="IP33" s="118"/>
      <c r="IQ33" s="118"/>
      <c r="IR33" s="118"/>
      <c r="IS33" s="118"/>
      <c r="IT33" s="118"/>
      <c r="IU33" s="118"/>
      <c r="IV33" s="118"/>
    </row>
    <row r="34" spans="1:256" ht="40.950000000000003" customHeight="1" x14ac:dyDescent="0.3">
      <c r="A34" s="593" t="s">
        <v>21</v>
      </c>
      <c r="B34" s="86" t="s">
        <v>57</v>
      </c>
      <c r="C34" s="140">
        <f>C32+C33</f>
        <v>166635</v>
      </c>
      <c r="D34" s="140">
        <f>D32+D33</f>
        <v>187311</v>
      </c>
      <c r="E34" s="140">
        <f>E32+E33</f>
        <v>196723</v>
      </c>
      <c r="F34" s="140">
        <f>F32+F33</f>
        <v>199599</v>
      </c>
      <c r="G34" s="140">
        <f>G32+G33</f>
        <v>203407</v>
      </c>
      <c r="H34" s="88" t="s">
        <v>48</v>
      </c>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c r="IU34" s="89"/>
      <c r="IV34" s="89"/>
    </row>
    <row r="35" spans="1:256" ht="52.95" customHeight="1" x14ac:dyDescent="0.3">
      <c r="A35" s="716" t="s">
        <v>58</v>
      </c>
      <c r="B35" s="716"/>
      <c r="C35" s="716"/>
      <c r="D35" s="716"/>
      <c r="E35" s="716"/>
      <c r="F35" s="716"/>
      <c r="G35" s="716"/>
      <c r="H35" s="716"/>
      <c r="I35" s="68"/>
      <c r="J35" s="90"/>
      <c r="K35" s="90"/>
      <c r="L35" s="90"/>
      <c r="M35" s="90"/>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row>
    <row r="36" spans="1:256" ht="16.2" customHeight="1" x14ac:dyDescent="0.3">
      <c r="A36" s="64" t="s">
        <v>59</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row>
    <row r="37" spans="1:256" ht="31.2" customHeight="1" x14ac:dyDescent="0.3">
      <c r="A37" s="717" t="s">
        <v>84</v>
      </c>
      <c r="B37" s="717"/>
      <c r="C37" s="717"/>
      <c r="D37" s="717"/>
      <c r="E37" s="717"/>
      <c r="F37" s="717"/>
      <c r="G37" s="717"/>
      <c r="H37" s="717"/>
      <c r="I37" s="717"/>
      <c r="J37" s="717"/>
      <c r="K37" s="717"/>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c r="GH37" s="75"/>
      <c r="GI37" s="75"/>
      <c r="GJ37" s="75"/>
      <c r="GK37" s="75"/>
      <c r="GL37" s="75"/>
      <c r="GM37" s="75"/>
      <c r="GN37" s="75"/>
      <c r="GO37" s="75"/>
      <c r="GP37" s="75"/>
      <c r="GQ37" s="75"/>
      <c r="GR37" s="75"/>
      <c r="GS37" s="75"/>
      <c r="GT37" s="75"/>
      <c r="GU37" s="75"/>
      <c r="GV37" s="75"/>
      <c r="GW37" s="75"/>
      <c r="GX37" s="75"/>
      <c r="GY37" s="75"/>
      <c r="GZ37" s="75"/>
      <c r="HA37" s="75"/>
      <c r="HB37" s="75"/>
      <c r="HC37" s="75"/>
      <c r="HD37" s="75"/>
      <c r="HE37" s="75"/>
      <c r="HF37" s="75"/>
      <c r="HG37" s="75"/>
      <c r="HH37" s="75"/>
      <c r="HI37" s="75"/>
      <c r="HJ37" s="75"/>
      <c r="HK37" s="75"/>
      <c r="HL37" s="75"/>
      <c r="HM37" s="75"/>
      <c r="HN37" s="75"/>
      <c r="HO37" s="75"/>
      <c r="HP37" s="75"/>
      <c r="HQ37" s="75"/>
      <c r="HR37" s="75"/>
      <c r="HS37" s="75"/>
      <c r="HT37" s="75"/>
      <c r="HU37" s="75"/>
      <c r="HV37" s="75"/>
      <c r="HW37" s="75"/>
      <c r="HX37" s="75"/>
      <c r="HY37" s="75"/>
      <c r="HZ37" s="75"/>
      <c r="IA37" s="75"/>
      <c r="IB37" s="75"/>
      <c r="IC37" s="75"/>
      <c r="ID37" s="75"/>
      <c r="IE37" s="75"/>
      <c r="IF37" s="75"/>
      <c r="IG37" s="75"/>
      <c r="IH37" s="75"/>
      <c r="II37" s="75"/>
      <c r="IJ37" s="75"/>
      <c r="IK37" s="75"/>
      <c r="IL37" s="75"/>
      <c r="IM37" s="75"/>
      <c r="IN37" s="75"/>
      <c r="IO37" s="75"/>
      <c r="IP37" s="75"/>
      <c r="IQ37" s="75"/>
      <c r="IR37" s="75"/>
      <c r="IS37" s="75"/>
      <c r="IT37" s="75"/>
      <c r="IU37" s="75"/>
      <c r="IV37" s="75"/>
    </row>
    <row r="38" spans="1:256" ht="30" customHeight="1" x14ac:dyDescent="0.3">
      <c r="A38" s="64" t="s">
        <v>54</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46.95" customHeight="1" x14ac:dyDescent="0.3">
      <c r="A39" s="691" t="s">
        <v>55</v>
      </c>
      <c r="B39" s="691"/>
      <c r="C39" s="691"/>
      <c r="D39" s="691"/>
      <c r="E39" s="691"/>
      <c r="F39" s="691"/>
      <c r="G39" s="691"/>
      <c r="H39" s="691"/>
      <c r="I39" s="691"/>
      <c r="J39" s="691"/>
      <c r="K39" s="691"/>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row>
    <row r="40" spans="1:256" ht="38.4" customHeight="1" x14ac:dyDescent="0.3">
      <c r="A40" s="718" t="s">
        <v>19</v>
      </c>
      <c r="B40" s="719"/>
      <c r="C40" s="687" t="s">
        <v>5</v>
      </c>
      <c r="D40" s="687" t="s">
        <v>300</v>
      </c>
      <c r="E40" s="687" t="s">
        <v>301</v>
      </c>
      <c r="F40" s="687" t="s">
        <v>37</v>
      </c>
      <c r="G40" s="687"/>
      <c r="H40" s="687"/>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c r="IF40" s="91"/>
      <c r="IG40" s="91"/>
      <c r="IH40" s="91"/>
      <c r="II40" s="91"/>
      <c r="IJ40" s="91"/>
      <c r="IK40" s="91"/>
      <c r="IL40" s="91"/>
      <c r="IM40" s="91"/>
      <c r="IN40" s="91"/>
      <c r="IO40" s="91"/>
      <c r="IP40" s="91"/>
      <c r="IQ40" s="91"/>
      <c r="IR40" s="91"/>
      <c r="IS40" s="91"/>
      <c r="IT40" s="91"/>
      <c r="IU40" s="91"/>
      <c r="IV40" s="91"/>
    </row>
    <row r="41" spans="1:256" s="93" customFormat="1" ht="25.95" customHeight="1" x14ac:dyDescent="0.3">
      <c r="A41" s="720"/>
      <c r="B41" s="721"/>
      <c r="C41" s="687"/>
      <c r="D41" s="687"/>
      <c r="E41" s="687"/>
      <c r="F41" s="497" t="s">
        <v>105</v>
      </c>
      <c r="G41" s="497" t="s">
        <v>210</v>
      </c>
      <c r="H41" s="497" t="s">
        <v>284</v>
      </c>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row>
    <row r="42" spans="1:256" ht="28.2" customHeight="1" x14ac:dyDescent="0.3">
      <c r="A42" s="713" t="s">
        <v>19</v>
      </c>
      <c r="B42" s="714"/>
      <c r="C42" s="94" t="s">
        <v>60</v>
      </c>
      <c r="D42" s="94" t="s">
        <v>60</v>
      </c>
      <c r="E42" s="94" t="s">
        <v>60</v>
      </c>
      <c r="F42" s="94" t="s">
        <v>60</v>
      </c>
      <c r="G42" s="141" t="s">
        <v>60</v>
      </c>
      <c r="H42" s="4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row>
    <row r="43" spans="1:256" s="284" customFormat="1" ht="51.6" customHeight="1" x14ac:dyDescent="0.3">
      <c r="A43" s="715" t="s">
        <v>203</v>
      </c>
      <c r="B43" s="715"/>
      <c r="C43" s="47" t="s">
        <v>41</v>
      </c>
      <c r="D43" s="45">
        <v>75</v>
      </c>
      <c r="E43" s="45">
        <v>75</v>
      </c>
      <c r="F43" s="97">
        <v>75</v>
      </c>
      <c r="G43" s="97">
        <v>75</v>
      </c>
      <c r="H43" s="97">
        <v>75</v>
      </c>
      <c r="M43" s="284" t="s">
        <v>48</v>
      </c>
    </row>
    <row r="44" spans="1:256" ht="24.6" customHeight="1" x14ac:dyDescent="0.3"/>
    <row r="45" spans="1:256" ht="22.95" customHeight="1" x14ac:dyDescent="0.3">
      <c r="A45" s="687" t="s">
        <v>56</v>
      </c>
      <c r="B45" s="687" t="s">
        <v>5</v>
      </c>
      <c r="C45" s="687" t="s">
        <v>300</v>
      </c>
      <c r="D45" s="687" t="s">
        <v>301</v>
      </c>
      <c r="E45" s="687" t="s">
        <v>37</v>
      </c>
      <c r="F45" s="687"/>
      <c r="G45" s="687"/>
    </row>
    <row r="46" spans="1:256" ht="28.95" customHeight="1" x14ac:dyDescent="0.3">
      <c r="A46" s="687"/>
      <c r="B46" s="687"/>
      <c r="C46" s="687"/>
      <c r="D46" s="687"/>
      <c r="E46" s="497" t="s">
        <v>105</v>
      </c>
      <c r="F46" s="497" t="s">
        <v>210</v>
      </c>
      <c r="G46" s="497" t="s">
        <v>284</v>
      </c>
    </row>
    <row r="47" spans="1:256" s="66" customFormat="1" ht="33" customHeight="1" x14ac:dyDescent="0.3">
      <c r="A47" s="294" t="s">
        <v>15</v>
      </c>
      <c r="B47" s="83"/>
      <c r="C47" s="43">
        <f>C33</f>
        <v>166635</v>
      </c>
      <c r="D47" s="43">
        <f t="shared" ref="D47:G47" si="0">D33</f>
        <v>169998</v>
      </c>
      <c r="E47" s="43">
        <f t="shared" si="0"/>
        <v>196723</v>
      </c>
      <c r="F47" s="43">
        <f t="shared" si="0"/>
        <v>199599</v>
      </c>
      <c r="G47" s="43">
        <f t="shared" si="0"/>
        <v>203407</v>
      </c>
      <c r="I47" s="68"/>
    </row>
    <row r="48" spans="1:256" ht="42.75" customHeight="1" x14ac:dyDescent="0.3">
      <c r="A48" s="85" t="s">
        <v>21</v>
      </c>
      <c r="B48" s="86" t="s">
        <v>57</v>
      </c>
      <c r="C48" s="87">
        <f>C47</f>
        <v>166635</v>
      </c>
      <c r="D48" s="87">
        <f>D47</f>
        <v>169998</v>
      </c>
      <c r="E48" s="87">
        <f>E47</f>
        <v>196723</v>
      </c>
      <c r="F48" s="87">
        <f t="shared" ref="F48:G48" si="1">F47</f>
        <v>199599</v>
      </c>
      <c r="G48" s="87">
        <f t="shared" si="1"/>
        <v>203407</v>
      </c>
      <c r="I48" s="59" t="s">
        <v>48</v>
      </c>
    </row>
  </sheetData>
  <mergeCells count="39">
    <mergeCell ref="D7:G7"/>
    <mergeCell ref="D12:G12"/>
    <mergeCell ref="D11:G11"/>
    <mergeCell ref="A24:K24"/>
    <mergeCell ref="F1:H3"/>
    <mergeCell ref="B17:E17"/>
    <mergeCell ref="A19:L19"/>
    <mergeCell ref="A21:L21"/>
    <mergeCell ref="A23:G23"/>
    <mergeCell ref="A16:G16"/>
    <mergeCell ref="D9:G9"/>
    <mergeCell ref="D10:G10"/>
    <mergeCell ref="A20:G20"/>
    <mergeCell ref="F4:G4"/>
    <mergeCell ref="D5:G5"/>
    <mergeCell ref="D6:G6"/>
    <mergeCell ref="A27:K27"/>
    <mergeCell ref="A28:L28"/>
    <mergeCell ref="A29:K29"/>
    <mergeCell ref="A30:A31"/>
    <mergeCell ref="B30:B31"/>
    <mergeCell ref="C30:C31"/>
    <mergeCell ref="D30:D31"/>
    <mergeCell ref="E30:G30"/>
    <mergeCell ref="A42:B42"/>
    <mergeCell ref="A43:B43"/>
    <mergeCell ref="A35:H35"/>
    <mergeCell ref="A37:K37"/>
    <mergeCell ref="A39:K39"/>
    <mergeCell ref="A40:B41"/>
    <mergeCell ref="C40:C41"/>
    <mergeCell ref="D40:D41"/>
    <mergeCell ref="E40:E41"/>
    <mergeCell ref="F40:H40"/>
    <mergeCell ref="A45:A46"/>
    <mergeCell ref="B45:B46"/>
    <mergeCell ref="C45:C46"/>
    <mergeCell ref="D45:D46"/>
    <mergeCell ref="E45:G45"/>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7"/>
  <sheetViews>
    <sheetView zoomScale="60" zoomScaleNormal="60" workbookViewId="0">
      <selection activeCell="D7" sqref="D7:G11"/>
    </sheetView>
  </sheetViews>
  <sheetFormatPr defaultRowHeight="13.8" x14ac:dyDescent="0.3"/>
  <cols>
    <col min="1" max="1" width="44.33203125" style="407" customWidth="1"/>
    <col min="2" max="2" width="19.33203125" style="407" customWidth="1"/>
    <col min="3" max="3" width="15" style="359" customWidth="1"/>
    <col min="4" max="4" width="16.33203125" style="359" customWidth="1"/>
    <col min="5" max="5" width="15.33203125" style="359" customWidth="1"/>
    <col min="6" max="6" width="14.109375" style="359" customWidth="1"/>
    <col min="7" max="7" width="15.88671875" style="359" customWidth="1"/>
    <col min="8" max="8" width="32.88671875" style="359" customWidth="1"/>
    <col min="9" max="9" width="11" style="370" customWidth="1"/>
    <col min="10" max="10" width="11.109375" style="359" customWidth="1"/>
    <col min="11" max="12" width="13.33203125" style="359" customWidth="1"/>
    <col min="13" max="13" width="13.88671875" style="359" customWidth="1"/>
    <col min="14" max="17" width="9.109375" style="359" customWidth="1"/>
    <col min="18" max="256" width="8.88671875" style="359"/>
    <col min="257" max="257" width="46.109375" style="359" customWidth="1"/>
    <col min="258" max="258" width="30.6640625" style="359" customWidth="1"/>
    <col min="259" max="259" width="20.88671875" style="359" customWidth="1"/>
    <col min="260" max="261" width="20.33203125" style="359" customWidth="1"/>
    <col min="262" max="262" width="14.6640625" style="359" customWidth="1"/>
    <col min="263" max="263" width="14" style="359" customWidth="1"/>
    <col min="264" max="264" width="32.88671875" style="359" customWidth="1"/>
    <col min="265" max="265" width="11" style="359" customWidth="1"/>
    <col min="266" max="266" width="11.109375" style="359" customWidth="1"/>
    <col min="267" max="268" width="13.33203125" style="359" customWidth="1"/>
    <col min="269" max="269" width="13.88671875" style="359" customWidth="1"/>
    <col min="270" max="273" width="9.109375" style="359" customWidth="1"/>
    <col min="274" max="512" width="8.88671875" style="359"/>
    <col min="513" max="513" width="46.109375" style="359" customWidth="1"/>
    <col min="514" max="514" width="30.6640625" style="359" customWidth="1"/>
    <col min="515" max="515" width="20.88671875" style="359" customWidth="1"/>
    <col min="516" max="517" width="20.33203125" style="359" customWidth="1"/>
    <col min="518" max="518" width="14.6640625" style="359" customWidth="1"/>
    <col min="519" max="519" width="14" style="359" customWidth="1"/>
    <col min="520" max="520" width="32.88671875" style="359" customWidth="1"/>
    <col min="521" max="521" width="11" style="359" customWidth="1"/>
    <col min="522" max="522" width="11.109375" style="359" customWidth="1"/>
    <col min="523" max="524" width="13.33203125" style="359" customWidth="1"/>
    <col min="525" max="525" width="13.88671875" style="359" customWidth="1"/>
    <col min="526" max="529" width="9.109375" style="359" customWidth="1"/>
    <col min="530" max="768" width="8.88671875" style="359"/>
    <col min="769" max="769" width="46.109375" style="359" customWidth="1"/>
    <col min="770" max="770" width="30.6640625" style="359" customWidth="1"/>
    <col min="771" max="771" width="20.88671875" style="359" customWidth="1"/>
    <col min="772" max="773" width="20.33203125" style="359" customWidth="1"/>
    <col min="774" max="774" width="14.6640625" style="359" customWidth="1"/>
    <col min="775" max="775" width="14" style="359" customWidth="1"/>
    <col min="776" max="776" width="32.88671875" style="359" customWidth="1"/>
    <col min="777" max="777" width="11" style="359" customWidth="1"/>
    <col min="778" max="778" width="11.109375" style="359" customWidth="1"/>
    <col min="779" max="780" width="13.33203125" style="359" customWidth="1"/>
    <col min="781" max="781" width="13.88671875" style="359" customWidth="1"/>
    <col min="782" max="785" width="9.109375" style="359" customWidth="1"/>
    <col min="786" max="1024" width="8.88671875" style="359"/>
    <col min="1025" max="1025" width="46.109375" style="359" customWidth="1"/>
    <col min="1026" max="1026" width="30.6640625" style="359" customWidth="1"/>
    <col min="1027" max="1027" width="20.88671875" style="359" customWidth="1"/>
    <col min="1028" max="1029" width="20.33203125" style="359" customWidth="1"/>
    <col min="1030" max="1030" width="14.6640625" style="359" customWidth="1"/>
    <col min="1031" max="1031" width="14" style="359" customWidth="1"/>
    <col min="1032" max="1032" width="32.88671875" style="359" customWidth="1"/>
    <col min="1033" max="1033" width="11" style="359" customWidth="1"/>
    <col min="1034" max="1034" width="11.109375" style="359" customWidth="1"/>
    <col min="1035" max="1036" width="13.33203125" style="359" customWidth="1"/>
    <col min="1037" max="1037" width="13.88671875" style="359" customWidth="1"/>
    <col min="1038" max="1041" width="9.109375" style="359" customWidth="1"/>
    <col min="1042" max="1280" width="8.88671875" style="359"/>
    <col min="1281" max="1281" width="46.109375" style="359" customWidth="1"/>
    <col min="1282" max="1282" width="30.6640625" style="359" customWidth="1"/>
    <col min="1283" max="1283" width="20.88671875" style="359" customWidth="1"/>
    <col min="1284" max="1285" width="20.33203125" style="359" customWidth="1"/>
    <col min="1286" max="1286" width="14.6640625" style="359" customWidth="1"/>
    <col min="1287" max="1287" width="14" style="359" customWidth="1"/>
    <col min="1288" max="1288" width="32.88671875" style="359" customWidth="1"/>
    <col min="1289" max="1289" width="11" style="359" customWidth="1"/>
    <col min="1290" max="1290" width="11.109375" style="359" customWidth="1"/>
    <col min="1291" max="1292" width="13.33203125" style="359" customWidth="1"/>
    <col min="1293" max="1293" width="13.88671875" style="359" customWidth="1"/>
    <col min="1294" max="1297" width="9.109375" style="359" customWidth="1"/>
    <col min="1298" max="1536" width="8.88671875" style="359"/>
    <col min="1537" max="1537" width="46.109375" style="359" customWidth="1"/>
    <col min="1538" max="1538" width="30.6640625" style="359" customWidth="1"/>
    <col min="1539" max="1539" width="20.88671875" style="359" customWidth="1"/>
    <col min="1540" max="1541" width="20.33203125" style="359" customWidth="1"/>
    <col min="1542" max="1542" width="14.6640625" style="359" customWidth="1"/>
    <col min="1543" max="1543" width="14" style="359" customWidth="1"/>
    <col min="1544" max="1544" width="32.88671875" style="359" customWidth="1"/>
    <col min="1545" max="1545" width="11" style="359" customWidth="1"/>
    <col min="1546" max="1546" width="11.109375" style="359" customWidth="1"/>
    <col min="1547" max="1548" width="13.33203125" style="359" customWidth="1"/>
    <col min="1549" max="1549" width="13.88671875" style="359" customWidth="1"/>
    <col min="1550" max="1553" width="9.109375" style="359" customWidth="1"/>
    <col min="1554" max="1792" width="8.88671875" style="359"/>
    <col min="1793" max="1793" width="46.109375" style="359" customWidth="1"/>
    <col min="1794" max="1794" width="30.6640625" style="359" customWidth="1"/>
    <col min="1795" max="1795" width="20.88671875" style="359" customWidth="1"/>
    <col min="1796" max="1797" width="20.33203125" style="359" customWidth="1"/>
    <col min="1798" max="1798" width="14.6640625" style="359" customWidth="1"/>
    <col min="1799" max="1799" width="14" style="359" customWidth="1"/>
    <col min="1800" max="1800" width="32.88671875" style="359" customWidth="1"/>
    <col min="1801" max="1801" width="11" style="359" customWidth="1"/>
    <col min="1802" max="1802" width="11.109375" style="359" customWidth="1"/>
    <col min="1803" max="1804" width="13.33203125" style="359" customWidth="1"/>
    <col min="1805" max="1805" width="13.88671875" style="359" customWidth="1"/>
    <col min="1806" max="1809" width="9.109375" style="359" customWidth="1"/>
    <col min="1810" max="2048" width="8.88671875" style="359"/>
    <col min="2049" max="2049" width="46.109375" style="359" customWidth="1"/>
    <col min="2050" max="2050" width="30.6640625" style="359" customWidth="1"/>
    <col min="2051" max="2051" width="20.88671875" style="359" customWidth="1"/>
    <col min="2052" max="2053" width="20.33203125" style="359" customWidth="1"/>
    <col min="2054" max="2054" width="14.6640625" style="359" customWidth="1"/>
    <col min="2055" max="2055" width="14" style="359" customWidth="1"/>
    <col min="2056" max="2056" width="32.88671875" style="359" customWidth="1"/>
    <col min="2057" max="2057" width="11" style="359" customWidth="1"/>
    <col min="2058" max="2058" width="11.109375" style="359" customWidth="1"/>
    <col min="2059" max="2060" width="13.33203125" style="359" customWidth="1"/>
    <col min="2061" max="2061" width="13.88671875" style="359" customWidth="1"/>
    <col min="2062" max="2065" width="9.109375" style="359" customWidth="1"/>
    <col min="2066" max="2304" width="8.88671875" style="359"/>
    <col min="2305" max="2305" width="46.109375" style="359" customWidth="1"/>
    <col min="2306" max="2306" width="30.6640625" style="359" customWidth="1"/>
    <col min="2307" max="2307" width="20.88671875" style="359" customWidth="1"/>
    <col min="2308" max="2309" width="20.33203125" style="359" customWidth="1"/>
    <col min="2310" max="2310" width="14.6640625" style="359" customWidth="1"/>
    <col min="2311" max="2311" width="14" style="359" customWidth="1"/>
    <col min="2312" max="2312" width="32.88671875" style="359" customWidth="1"/>
    <col min="2313" max="2313" width="11" style="359" customWidth="1"/>
    <col min="2314" max="2314" width="11.109375" style="359" customWidth="1"/>
    <col min="2315" max="2316" width="13.33203125" style="359" customWidth="1"/>
    <col min="2317" max="2317" width="13.88671875" style="359" customWidth="1"/>
    <col min="2318" max="2321" width="9.109375" style="359" customWidth="1"/>
    <col min="2322" max="2560" width="8.88671875" style="359"/>
    <col min="2561" max="2561" width="46.109375" style="359" customWidth="1"/>
    <col min="2562" max="2562" width="30.6640625" style="359" customWidth="1"/>
    <col min="2563" max="2563" width="20.88671875" style="359" customWidth="1"/>
    <col min="2564" max="2565" width="20.33203125" style="359" customWidth="1"/>
    <col min="2566" max="2566" width="14.6640625" style="359" customWidth="1"/>
    <col min="2567" max="2567" width="14" style="359" customWidth="1"/>
    <col min="2568" max="2568" width="32.88671875" style="359" customWidth="1"/>
    <col min="2569" max="2569" width="11" style="359" customWidth="1"/>
    <col min="2570" max="2570" width="11.109375" style="359" customWidth="1"/>
    <col min="2571" max="2572" width="13.33203125" style="359" customWidth="1"/>
    <col min="2573" max="2573" width="13.88671875" style="359" customWidth="1"/>
    <col min="2574" max="2577" width="9.109375" style="359" customWidth="1"/>
    <col min="2578" max="2816" width="8.88671875" style="359"/>
    <col min="2817" max="2817" width="46.109375" style="359" customWidth="1"/>
    <col min="2818" max="2818" width="30.6640625" style="359" customWidth="1"/>
    <col min="2819" max="2819" width="20.88671875" style="359" customWidth="1"/>
    <col min="2820" max="2821" width="20.33203125" style="359" customWidth="1"/>
    <col min="2822" max="2822" width="14.6640625" style="359" customWidth="1"/>
    <col min="2823" max="2823" width="14" style="359" customWidth="1"/>
    <col min="2824" max="2824" width="32.88671875" style="359" customWidth="1"/>
    <col min="2825" max="2825" width="11" style="359" customWidth="1"/>
    <col min="2826" max="2826" width="11.109375" style="359" customWidth="1"/>
    <col min="2827" max="2828" width="13.33203125" style="359" customWidth="1"/>
    <col min="2829" max="2829" width="13.88671875" style="359" customWidth="1"/>
    <col min="2830" max="2833" width="9.109375" style="359" customWidth="1"/>
    <col min="2834" max="3072" width="8.88671875" style="359"/>
    <col min="3073" max="3073" width="46.109375" style="359" customWidth="1"/>
    <col min="3074" max="3074" width="30.6640625" style="359" customWidth="1"/>
    <col min="3075" max="3075" width="20.88671875" style="359" customWidth="1"/>
    <col min="3076" max="3077" width="20.33203125" style="359" customWidth="1"/>
    <col min="3078" max="3078" width="14.6640625" style="359" customWidth="1"/>
    <col min="3079" max="3079" width="14" style="359" customWidth="1"/>
    <col min="3080" max="3080" width="32.88671875" style="359" customWidth="1"/>
    <col min="3081" max="3081" width="11" style="359" customWidth="1"/>
    <col min="3082" max="3082" width="11.109375" style="359" customWidth="1"/>
    <col min="3083" max="3084" width="13.33203125" style="359" customWidth="1"/>
    <col min="3085" max="3085" width="13.88671875" style="359" customWidth="1"/>
    <col min="3086" max="3089" width="9.109375" style="359" customWidth="1"/>
    <col min="3090" max="3328" width="8.88671875" style="359"/>
    <col min="3329" max="3329" width="46.109375" style="359" customWidth="1"/>
    <col min="3330" max="3330" width="30.6640625" style="359" customWidth="1"/>
    <col min="3331" max="3331" width="20.88671875" style="359" customWidth="1"/>
    <col min="3332" max="3333" width="20.33203125" style="359" customWidth="1"/>
    <col min="3334" max="3334" width="14.6640625" style="359" customWidth="1"/>
    <col min="3335" max="3335" width="14" style="359" customWidth="1"/>
    <col min="3336" max="3336" width="32.88671875" style="359" customWidth="1"/>
    <col min="3337" max="3337" width="11" style="359" customWidth="1"/>
    <col min="3338" max="3338" width="11.109375" style="359" customWidth="1"/>
    <col min="3339" max="3340" width="13.33203125" style="359" customWidth="1"/>
    <col min="3341" max="3341" width="13.88671875" style="359" customWidth="1"/>
    <col min="3342" max="3345" width="9.109375" style="359" customWidth="1"/>
    <col min="3346" max="3584" width="8.88671875" style="359"/>
    <col min="3585" max="3585" width="46.109375" style="359" customWidth="1"/>
    <col min="3586" max="3586" width="30.6640625" style="359" customWidth="1"/>
    <col min="3587" max="3587" width="20.88671875" style="359" customWidth="1"/>
    <col min="3588" max="3589" width="20.33203125" style="359" customWidth="1"/>
    <col min="3590" max="3590" width="14.6640625" style="359" customWidth="1"/>
    <col min="3591" max="3591" width="14" style="359" customWidth="1"/>
    <col min="3592" max="3592" width="32.88671875" style="359" customWidth="1"/>
    <col min="3593" max="3593" width="11" style="359" customWidth="1"/>
    <col min="3594" max="3594" width="11.109375" style="359" customWidth="1"/>
    <col min="3595" max="3596" width="13.33203125" style="359" customWidth="1"/>
    <col min="3597" max="3597" width="13.88671875" style="359" customWidth="1"/>
    <col min="3598" max="3601" width="9.109375" style="359" customWidth="1"/>
    <col min="3602" max="3840" width="8.88671875" style="359"/>
    <col min="3841" max="3841" width="46.109375" style="359" customWidth="1"/>
    <col min="3842" max="3842" width="30.6640625" style="359" customWidth="1"/>
    <col min="3843" max="3843" width="20.88671875" style="359" customWidth="1"/>
    <col min="3844" max="3845" width="20.33203125" style="359" customWidth="1"/>
    <col min="3846" max="3846" width="14.6640625" style="359" customWidth="1"/>
    <col min="3847" max="3847" width="14" style="359" customWidth="1"/>
    <col min="3848" max="3848" width="32.88671875" style="359" customWidth="1"/>
    <col min="3849" max="3849" width="11" style="359" customWidth="1"/>
    <col min="3850" max="3850" width="11.109375" style="359" customWidth="1"/>
    <col min="3851" max="3852" width="13.33203125" style="359" customWidth="1"/>
    <col min="3853" max="3853" width="13.88671875" style="359" customWidth="1"/>
    <col min="3854" max="3857" width="9.109375" style="359" customWidth="1"/>
    <col min="3858" max="4096" width="8.88671875" style="359"/>
    <col min="4097" max="4097" width="46.109375" style="359" customWidth="1"/>
    <col min="4098" max="4098" width="30.6640625" style="359" customWidth="1"/>
    <col min="4099" max="4099" width="20.88671875" style="359" customWidth="1"/>
    <col min="4100" max="4101" width="20.33203125" style="359" customWidth="1"/>
    <col min="4102" max="4102" width="14.6640625" style="359" customWidth="1"/>
    <col min="4103" max="4103" width="14" style="359" customWidth="1"/>
    <col min="4104" max="4104" width="32.88671875" style="359" customWidth="1"/>
    <col min="4105" max="4105" width="11" style="359" customWidth="1"/>
    <col min="4106" max="4106" width="11.109375" style="359" customWidth="1"/>
    <col min="4107" max="4108" width="13.33203125" style="359" customWidth="1"/>
    <col min="4109" max="4109" width="13.88671875" style="359" customWidth="1"/>
    <col min="4110" max="4113" width="9.109375" style="359" customWidth="1"/>
    <col min="4114" max="4352" width="8.88671875" style="359"/>
    <col min="4353" max="4353" width="46.109375" style="359" customWidth="1"/>
    <col min="4354" max="4354" width="30.6640625" style="359" customWidth="1"/>
    <col min="4355" max="4355" width="20.88671875" style="359" customWidth="1"/>
    <col min="4356" max="4357" width="20.33203125" style="359" customWidth="1"/>
    <col min="4358" max="4358" width="14.6640625" style="359" customWidth="1"/>
    <col min="4359" max="4359" width="14" style="359" customWidth="1"/>
    <col min="4360" max="4360" width="32.88671875" style="359" customWidth="1"/>
    <col min="4361" max="4361" width="11" style="359" customWidth="1"/>
    <col min="4362" max="4362" width="11.109375" style="359" customWidth="1"/>
    <col min="4363" max="4364" width="13.33203125" style="359" customWidth="1"/>
    <col min="4365" max="4365" width="13.88671875" style="359" customWidth="1"/>
    <col min="4366" max="4369" width="9.109375" style="359" customWidth="1"/>
    <col min="4370" max="4608" width="8.88671875" style="359"/>
    <col min="4609" max="4609" width="46.109375" style="359" customWidth="1"/>
    <col min="4610" max="4610" width="30.6640625" style="359" customWidth="1"/>
    <col min="4611" max="4611" width="20.88671875" style="359" customWidth="1"/>
    <col min="4612" max="4613" width="20.33203125" style="359" customWidth="1"/>
    <col min="4614" max="4614" width="14.6640625" style="359" customWidth="1"/>
    <col min="4615" max="4615" width="14" style="359" customWidth="1"/>
    <col min="4616" max="4616" width="32.88671875" style="359" customWidth="1"/>
    <col min="4617" max="4617" width="11" style="359" customWidth="1"/>
    <col min="4618" max="4618" width="11.109375" style="359" customWidth="1"/>
    <col min="4619" max="4620" width="13.33203125" style="359" customWidth="1"/>
    <col min="4621" max="4621" width="13.88671875" style="359" customWidth="1"/>
    <col min="4622" max="4625" width="9.109375" style="359" customWidth="1"/>
    <col min="4626" max="4864" width="8.88671875" style="359"/>
    <col min="4865" max="4865" width="46.109375" style="359" customWidth="1"/>
    <col min="4866" max="4866" width="30.6640625" style="359" customWidth="1"/>
    <col min="4867" max="4867" width="20.88671875" style="359" customWidth="1"/>
    <col min="4868" max="4869" width="20.33203125" style="359" customWidth="1"/>
    <col min="4870" max="4870" width="14.6640625" style="359" customWidth="1"/>
    <col min="4871" max="4871" width="14" style="359" customWidth="1"/>
    <col min="4872" max="4872" width="32.88671875" style="359" customWidth="1"/>
    <col min="4873" max="4873" width="11" style="359" customWidth="1"/>
    <col min="4874" max="4874" width="11.109375" style="359" customWidth="1"/>
    <col min="4875" max="4876" width="13.33203125" style="359" customWidth="1"/>
    <col min="4877" max="4877" width="13.88671875" style="359" customWidth="1"/>
    <col min="4878" max="4881" width="9.109375" style="359" customWidth="1"/>
    <col min="4882" max="5120" width="8.88671875" style="359"/>
    <col min="5121" max="5121" width="46.109375" style="359" customWidth="1"/>
    <col min="5122" max="5122" width="30.6640625" style="359" customWidth="1"/>
    <col min="5123" max="5123" width="20.88671875" style="359" customWidth="1"/>
    <col min="5124" max="5125" width="20.33203125" style="359" customWidth="1"/>
    <col min="5126" max="5126" width="14.6640625" style="359" customWidth="1"/>
    <col min="5127" max="5127" width="14" style="359" customWidth="1"/>
    <col min="5128" max="5128" width="32.88671875" style="359" customWidth="1"/>
    <col min="5129" max="5129" width="11" style="359" customWidth="1"/>
    <col min="5130" max="5130" width="11.109375" style="359" customWidth="1"/>
    <col min="5131" max="5132" width="13.33203125" style="359" customWidth="1"/>
    <col min="5133" max="5133" width="13.88671875" style="359" customWidth="1"/>
    <col min="5134" max="5137" width="9.109375" style="359" customWidth="1"/>
    <col min="5138" max="5376" width="8.88671875" style="359"/>
    <col min="5377" max="5377" width="46.109375" style="359" customWidth="1"/>
    <col min="5378" max="5378" width="30.6640625" style="359" customWidth="1"/>
    <col min="5379" max="5379" width="20.88671875" style="359" customWidth="1"/>
    <col min="5380" max="5381" width="20.33203125" style="359" customWidth="1"/>
    <col min="5382" max="5382" width="14.6640625" style="359" customWidth="1"/>
    <col min="5383" max="5383" width="14" style="359" customWidth="1"/>
    <col min="5384" max="5384" width="32.88671875" style="359" customWidth="1"/>
    <col min="5385" max="5385" width="11" style="359" customWidth="1"/>
    <col min="5386" max="5386" width="11.109375" style="359" customWidth="1"/>
    <col min="5387" max="5388" width="13.33203125" style="359" customWidth="1"/>
    <col min="5389" max="5389" width="13.88671875" style="359" customWidth="1"/>
    <col min="5390" max="5393" width="9.109375" style="359" customWidth="1"/>
    <col min="5394" max="5632" width="8.88671875" style="359"/>
    <col min="5633" max="5633" width="46.109375" style="359" customWidth="1"/>
    <col min="5634" max="5634" width="30.6640625" style="359" customWidth="1"/>
    <col min="5635" max="5635" width="20.88671875" style="359" customWidth="1"/>
    <col min="5636" max="5637" width="20.33203125" style="359" customWidth="1"/>
    <col min="5638" max="5638" width="14.6640625" style="359" customWidth="1"/>
    <col min="5639" max="5639" width="14" style="359" customWidth="1"/>
    <col min="5640" max="5640" width="32.88671875" style="359" customWidth="1"/>
    <col min="5641" max="5641" width="11" style="359" customWidth="1"/>
    <col min="5642" max="5642" width="11.109375" style="359" customWidth="1"/>
    <col min="5643" max="5644" width="13.33203125" style="359" customWidth="1"/>
    <col min="5645" max="5645" width="13.88671875" style="359" customWidth="1"/>
    <col min="5646" max="5649" width="9.109375" style="359" customWidth="1"/>
    <col min="5650" max="5888" width="8.88671875" style="359"/>
    <col min="5889" max="5889" width="46.109375" style="359" customWidth="1"/>
    <col min="5890" max="5890" width="30.6640625" style="359" customWidth="1"/>
    <col min="5891" max="5891" width="20.88671875" style="359" customWidth="1"/>
    <col min="5892" max="5893" width="20.33203125" style="359" customWidth="1"/>
    <col min="5894" max="5894" width="14.6640625" style="359" customWidth="1"/>
    <col min="5895" max="5895" width="14" style="359" customWidth="1"/>
    <col min="5896" max="5896" width="32.88671875" style="359" customWidth="1"/>
    <col min="5897" max="5897" width="11" style="359" customWidth="1"/>
    <col min="5898" max="5898" width="11.109375" style="359" customWidth="1"/>
    <col min="5899" max="5900" width="13.33203125" style="359" customWidth="1"/>
    <col min="5901" max="5901" width="13.88671875" style="359" customWidth="1"/>
    <col min="5902" max="5905" width="9.109375" style="359" customWidth="1"/>
    <col min="5906" max="6144" width="8.88671875" style="359"/>
    <col min="6145" max="6145" width="46.109375" style="359" customWidth="1"/>
    <col min="6146" max="6146" width="30.6640625" style="359" customWidth="1"/>
    <col min="6147" max="6147" width="20.88671875" style="359" customWidth="1"/>
    <col min="6148" max="6149" width="20.33203125" style="359" customWidth="1"/>
    <col min="6150" max="6150" width="14.6640625" style="359" customWidth="1"/>
    <col min="6151" max="6151" width="14" style="359" customWidth="1"/>
    <col min="6152" max="6152" width="32.88671875" style="359" customWidth="1"/>
    <col min="6153" max="6153" width="11" style="359" customWidth="1"/>
    <col min="6154" max="6154" width="11.109375" style="359" customWidth="1"/>
    <col min="6155" max="6156" width="13.33203125" style="359" customWidth="1"/>
    <col min="6157" max="6157" width="13.88671875" style="359" customWidth="1"/>
    <col min="6158" max="6161" width="9.109375" style="359" customWidth="1"/>
    <col min="6162" max="6400" width="8.88671875" style="359"/>
    <col min="6401" max="6401" width="46.109375" style="359" customWidth="1"/>
    <col min="6402" max="6402" width="30.6640625" style="359" customWidth="1"/>
    <col min="6403" max="6403" width="20.88671875" style="359" customWidth="1"/>
    <col min="6404" max="6405" width="20.33203125" style="359" customWidth="1"/>
    <col min="6406" max="6406" width="14.6640625" style="359" customWidth="1"/>
    <col min="6407" max="6407" width="14" style="359" customWidth="1"/>
    <col min="6408" max="6408" width="32.88671875" style="359" customWidth="1"/>
    <col min="6409" max="6409" width="11" style="359" customWidth="1"/>
    <col min="6410" max="6410" width="11.109375" style="359" customWidth="1"/>
    <col min="6411" max="6412" width="13.33203125" style="359" customWidth="1"/>
    <col min="6413" max="6413" width="13.88671875" style="359" customWidth="1"/>
    <col min="6414" max="6417" width="9.109375" style="359" customWidth="1"/>
    <col min="6418" max="6656" width="8.88671875" style="359"/>
    <col min="6657" max="6657" width="46.109375" style="359" customWidth="1"/>
    <col min="6658" max="6658" width="30.6640625" style="359" customWidth="1"/>
    <col min="6659" max="6659" width="20.88671875" style="359" customWidth="1"/>
    <col min="6660" max="6661" width="20.33203125" style="359" customWidth="1"/>
    <col min="6662" max="6662" width="14.6640625" style="359" customWidth="1"/>
    <col min="6663" max="6663" width="14" style="359" customWidth="1"/>
    <col min="6664" max="6664" width="32.88671875" style="359" customWidth="1"/>
    <col min="6665" max="6665" width="11" style="359" customWidth="1"/>
    <col min="6666" max="6666" width="11.109375" style="359" customWidth="1"/>
    <col min="6667" max="6668" width="13.33203125" style="359" customWidth="1"/>
    <col min="6669" max="6669" width="13.88671875" style="359" customWidth="1"/>
    <col min="6670" max="6673" width="9.109375" style="359" customWidth="1"/>
    <col min="6674" max="6912" width="8.88671875" style="359"/>
    <col min="6913" max="6913" width="46.109375" style="359" customWidth="1"/>
    <col min="6914" max="6914" width="30.6640625" style="359" customWidth="1"/>
    <col min="6915" max="6915" width="20.88671875" style="359" customWidth="1"/>
    <col min="6916" max="6917" width="20.33203125" style="359" customWidth="1"/>
    <col min="6918" max="6918" width="14.6640625" style="359" customWidth="1"/>
    <col min="6919" max="6919" width="14" style="359" customWidth="1"/>
    <col min="6920" max="6920" width="32.88671875" style="359" customWidth="1"/>
    <col min="6921" max="6921" width="11" style="359" customWidth="1"/>
    <col min="6922" max="6922" width="11.109375" style="359" customWidth="1"/>
    <col min="6923" max="6924" width="13.33203125" style="359" customWidth="1"/>
    <col min="6925" max="6925" width="13.88671875" style="359" customWidth="1"/>
    <col min="6926" max="6929" width="9.109375" style="359" customWidth="1"/>
    <col min="6930" max="7168" width="8.88671875" style="359"/>
    <col min="7169" max="7169" width="46.109375" style="359" customWidth="1"/>
    <col min="7170" max="7170" width="30.6640625" style="359" customWidth="1"/>
    <col min="7171" max="7171" width="20.88671875" style="359" customWidth="1"/>
    <col min="7172" max="7173" width="20.33203125" style="359" customWidth="1"/>
    <col min="7174" max="7174" width="14.6640625" style="359" customWidth="1"/>
    <col min="7175" max="7175" width="14" style="359" customWidth="1"/>
    <col min="7176" max="7176" width="32.88671875" style="359" customWidth="1"/>
    <col min="7177" max="7177" width="11" style="359" customWidth="1"/>
    <col min="7178" max="7178" width="11.109375" style="359" customWidth="1"/>
    <col min="7179" max="7180" width="13.33203125" style="359" customWidth="1"/>
    <col min="7181" max="7181" width="13.88671875" style="359" customWidth="1"/>
    <col min="7182" max="7185" width="9.109375" style="359" customWidth="1"/>
    <col min="7186" max="7424" width="8.88671875" style="359"/>
    <col min="7425" max="7425" width="46.109375" style="359" customWidth="1"/>
    <col min="7426" max="7426" width="30.6640625" style="359" customWidth="1"/>
    <col min="7427" max="7427" width="20.88671875" style="359" customWidth="1"/>
    <col min="7428" max="7429" width="20.33203125" style="359" customWidth="1"/>
    <col min="7430" max="7430" width="14.6640625" style="359" customWidth="1"/>
    <col min="7431" max="7431" width="14" style="359" customWidth="1"/>
    <col min="7432" max="7432" width="32.88671875" style="359" customWidth="1"/>
    <col min="7433" max="7433" width="11" style="359" customWidth="1"/>
    <col min="7434" max="7434" width="11.109375" style="359" customWidth="1"/>
    <col min="7435" max="7436" width="13.33203125" style="359" customWidth="1"/>
    <col min="7437" max="7437" width="13.88671875" style="359" customWidth="1"/>
    <col min="7438" max="7441" width="9.109375" style="359" customWidth="1"/>
    <col min="7442" max="7680" width="8.88671875" style="359"/>
    <col min="7681" max="7681" width="46.109375" style="359" customWidth="1"/>
    <col min="7682" max="7682" width="30.6640625" style="359" customWidth="1"/>
    <col min="7683" max="7683" width="20.88671875" style="359" customWidth="1"/>
    <col min="7684" max="7685" width="20.33203125" style="359" customWidth="1"/>
    <col min="7686" max="7686" width="14.6640625" style="359" customWidth="1"/>
    <col min="7687" max="7687" width="14" style="359" customWidth="1"/>
    <col min="7688" max="7688" width="32.88671875" style="359" customWidth="1"/>
    <col min="7689" max="7689" width="11" style="359" customWidth="1"/>
    <col min="7690" max="7690" width="11.109375" style="359" customWidth="1"/>
    <col min="7691" max="7692" width="13.33203125" style="359" customWidth="1"/>
    <col min="7693" max="7693" width="13.88671875" style="359" customWidth="1"/>
    <col min="7694" max="7697" width="9.109375" style="359" customWidth="1"/>
    <col min="7698" max="7936" width="8.88671875" style="359"/>
    <col min="7937" max="7937" width="46.109375" style="359" customWidth="1"/>
    <col min="7938" max="7938" width="30.6640625" style="359" customWidth="1"/>
    <col min="7939" max="7939" width="20.88671875" style="359" customWidth="1"/>
    <col min="7940" max="7941" width="20.33203125" style="359" customWidth="1"/>
    <col min="7942" max="7942" width="14.6640625" style="359" customWidth="1"/>
    <col min="7943" max="7943" width="14" style="359" customWidth="1"/>
    <col min="7944" max="7944" width="32.88671875" style="359" customWidth="1"/>
    <col min="7945" max="7945" width="11" style="359" customWidth="1"/>
    <col min="7946" max="7946" width="11.109375" style="359" customWidth="1"/>
    <col min="7947" max="7948" width="13.33203125" style="359" customWidth="1"/>
    <col min="7949" max="7949" width="13.88671875" style="359" customWidth="1"/>
    <col min="7950" max="7953" width="9.109375" style="359" customWidth="1"/>
    <col min="7954" max="8192" width="8.88671875" style="359"/>
    <col min="8193" max="8193" width="46.109375" style="359" customWidth="1"/>
    <col min="8194" max="8194" width="30.6640625" style="359" customWidth="1"/>
    <col min="8195" max="8195" width="20.88671875" style="359" customWidth="1"/>
    <col min="8196" max="8197" width="20.33203125" style="359" customWidth="1"/>
    <col min="8198" max="8198" width="14.6640625" style="359" customWidth="1"/>
    <col min="8199" max="8199" width="14" style="359" customWidth="1"/>
    <col min="8200" max="8200" width="32.88671875" style="359" customWidth="1"/>
    <col min="8201" max="8201" width="11" style="359" customWidth="1"/>
    <col min="8202" max="8202" width="11.109375" style="359" customWidth="1"/>
    <col min="8203" max="8204" width="13.33203125" style="359" customWidth="1"/>
    <col min="8205" max="8205" width="13.88671875" style="359" customWidth="1"/>
    <col min="8206" max="8209" width="9.109375" style="359" customWidth="1"/>
    <col min="8210" max="8448" width="8.88671875" style="359"/>
    <col min="8449" max="8449" width="46.109375" style="359" customWidth="1"/>
    <col min="8450" max="8450" width="30.6640625" style="359" customWidth="1"/>
    <col min="8451" max="8451" width="20.88671875" style="359" customWidth="1"/>
    <col min="8452" max="8453" width="20.33203125" style="359" customWidth="1"/>
    <col min="8454" max="8454" width="14.6640625" style="359" customWidth="1"/>
    <col min="8455" max="8455" width="14" style="359" customWidth="1"/>
    <col min="8456" max="8456" width="32.88671875" style="359" customWidth="1"/>
    <col min="8457" max="8457" width="11" style="359" customWidth="1"/>
    <col min="8458" max="8458" width="11.109375" style="359" customWidth="1"/>
    <col min="8459" max="8460" width="13.33203125" style="359" customWidth="1"/>
    <col min="8461" max="8461" width="13.88671875" style="359" customWidth="1"/>
    <col min="8462" max="8465" width="9.109375" style="359" customWidth="1"/>
    <col min="8466" max="8704" width="8.88671875" style="359"/>
    <col min="8705" max="8705" width="46.109375" style="359" customWidth="1"/>
    <col min="8706" max="8706" width="30.6640625" style="359" customWidth="1"/>
    <col min="8707" max="8707" width="20.88671875" style="359" customWidth="1"/>
    <col min="8708" max="8709" width="20.33203125" style="359" customWidth="1"/>
    <col min="8710" max="8710" width="14.6640625" style="359" customWidth="1"/>
    <col min="8711" max="8711" width="14" style="359" customWidth="1"/>
    <col min="8712" max="8712" width="32.88671875" style="359" customWidth="1"/>
    <col min="8713" max="8713" width="11" style="359" customWidth="1"/>
    <col min="8714" max="8714" width="11.109375" style="359" customWidth="1"/>
    <col min="8715" max="8716" width="13.33203125" style="359" customWidth="1"/>
    <col min="8717" max="8717" width="13.88671875" style="359" customWidth="1"/>
    <col min="8718" max="8721" width="9.109375" style="359" customWidth="1"/>
    <col min="8722" max="8960" width="8.88671875" style="359"/>
    <col min="8961" max="8961" width="46.109375" style="359" customWidth="1"/>
    <col min="8962" max="8962" width="30.6640625" style="359" customWidth="1"/>
    <col min="8963" max="8963" width="20.88671875" style="359" customWidth="1"/>
    <col min="8964" max="8965" width="20.33203125" style="359" customWidth="1"/>
    <col min="8966" max="8966" width="14.6640625" style="359" customWidth="1"/>
    <col min="8967" max="8967" width="14" style="359" customWidth="1"/>
    <col min="8968" max="8968" width="32.88671875" style="359" customWidth="1"/>
    <col min="8969" max="8969" width="11" style="359" customWidth="1"/>
    <col min="8970" max="8970" width="11.109375" style="359" customWidth="1"/>
    <col min="8971" max="8972" width="13.33203125" style="359" customWidth="1"/>
    <col min="8973" max="8973" width="13.88671875" style="359" customWidth="1"/>
    <col min="8974" max="8977" width="9.109375" style="359" customWidth="1"/>
    <col min="8978" max="9216" width="8.88671875" style="359"/>
    <col min="9217" max="9217" width="46.109375" style="359" customWidth="1"/>
    <col min="9218" max="9218" width="30.6640625" style="359" customWidth="1"/>
    <col min="9219" max="9219" width="20.88671875" style="359" customWidth="1"/>
    <col min="9220" max="9221" width="20.33203125" style="359" customWidth="1"/>
    <col min="9222" max="9222" width="14.6640625" style="359" customWidth="1"/>
    <col min="9223" max="9223" width="14" style="359" customWidth="1"/>
    <col min="9224" max="9224" width="32.88671875" style="359" customWidth="1"/>
    <col min="9225" max="9225" width="11" style="359" customWidth="1"/>
    <col min="9226" max="9226" width="11.109375" style="359" customWidth="1"/>
    <col min="9227" max="9228" width="13.33203125" style="359" customWidth="1"/>
    <col min="9229" max="9229" width="13.88671875" style="359" customWidth="1"/>
    <col min="9230" max="9233" width="9.109375" style="359" customWidth="1"/>
    <col min="9234" max="9472" width="8.88671875" style="359"/>
    <col min="9473" max="9473" width="46.109375" style="359" customWidth="1"/>
    <col min="9474" max="9474" width="30.6640625" style="359" customWidth="1"/>
    <col min="9475" max="9475" width="20.88671875" style="359" customWidth="1"/>
    <col min="9476" max="9477" width="20.33203125" style="359" customWidth="1"/>
    <col min="9478" max="9478" width="14.6640625" style="359" customWidth="1"/>
    <col min="9479" max="9479" width="14" style="359" customWidth="1"/>
    <col min="9480" max="9480" width="32.88671875" style="359" customWidth="1"/>
    <col min="9481" max="9481" width="11" style="359" customWidth="1"/>
    <col min="9482" max="9482" width="11.109375" style="359" customWidth="1"/>
    <col min="9483" max="9484" width="13.33203125" style="359" customWidth="1"/>
    <col min="9485" max="9485" width="13.88671875" style="359" customWidth="1"/>
    <col min="9486" max="9489" width="9.109375" style="359" customWidth="1"/>
    <col min="9490" max="9728" width="8.88671875" style="359"/>
    <col min="9729" max="9729" width="46.109375" style="359" customWidth="1"/>
    <col min="9730" max="9730" width="30.6640625" style="359" customWidth="1"/>
    <col min="9731" max="9731" width="20.88671875" style="359" customWidth="1"/>
    <col min="9732" max="9733" width="20.33203125" style="359" customWidth="1"/>
    <col min="9734" max="9734" width="14.6640625" style="359" customWidth="1"/>
    <col min="9735" max="9735" width="14" style="359" customWidth="1"/>
    <col min="9736" max="9736" width="32.88671875" style="359" customWidth="1"/>
    <col min="9737" max="9737" width="11" style="359" customWidth="1"/>
    <col min="9738" max="9738" width="11.109375" style="359" customWidth="1"/>
    <col min="9739" max="9740" width="13.33203125" style="359" customWidth="1"/>
    <col min="9741" max="9741" width="13.88671875" style="359" customWidth="1"/>
    <col min="9742" max="9745" width="9.109375" style="359" customWidth="1"/>
    <col min="9746" max="9984" width="8.88671875" style="359"/>
    <col min="9985" max="9985" width="46.109375" style="359" customWidth="1"/>
    <col min="9986" max="9986" width="30.6640625" style="359" customWidth="1"/>
    <col min="9987" max="9987" width="20.88671875" style="359" customWidth="1"/>
    <col min="9988" max="9989" width="20.33203125" style="359" customWidth="1"/>
    <col min="9990" max="9990" width="14.6640625" style="359" customWidth="1"/>
    <col min="9991" max="9991" width="14" style="359" customWidth="1"/>
    <col min="9992" max="9992" width="32.88671875" style="359" customWidth="1"/>
    <col min="9993" max="9993" width="11" style="359" customWidth="1"/>
    <col min="9994" max="9994" width="11.109375" style="359" customWidth="1"/>
    <col min="9995" max="9996" width="13.33203125" style="359" customWidth="1"/>
    <col min="9997" max="9997" width="13.88671875" style="359" customWidth="1"/>
    <col min="9998" max="10001" width="9.109375" style="359" customWidth="1"/>
    <col min="10002" max="10240" width="8.88671875" style="359"/>
    <col min="10241" max="10241" width="46.109375" style="359" customWidth="1"/>
    <col min="10242" max="10242" width="30.6640625" style="359" customWidth="1"/>
    <col min="10243" max="10243" width="20.88671875" style="359" customWidth="1"/>
    <col min="10244" max="10245" width="20.33203125" style="359" customWidth="1"/>
    <col min="10246" max="10246" width="14.6640625" style="359" customWidth="1"/>
    <col min="10247" max="10247" width="14" style="359" customWidth="1"/>
    <col min="10248" max="10248" width="32.88671875" style="359" customWidth="1"/>
    <col min="10249" max="10249" width="11" style="359" customWidth="1"/>
    <col min="10250" max="10250" width="11.109375" style="359" customWidth="1"/>
    <col min="10251" max="10252" width="13.33203125" style="359" customWidth="1"/>
    <col min="10253" max="10253" width="13.88671875" style="359" customWidth="1"/>
    <col min="10254" max="10257" width="9.109375" style="359" customWidth="1"/>
    <col min="10258" max="10496" width="8.88671875" style="359"/>
    <col min="10497" max="10497" width="46.109375" style="359" customWidth="1"/>
    <col min="10498" max="10498" width="30.6640625" style="359" customWidth="1"/>
    <col min="10499" max="10499" width="20.88671875" style="359" customWidth="1"/>
    <col min="10500" max="10501" width="20.33203125" style="359" customWidth="1"/>
    <col min="10502" max="10502" width="14.6640625" style="359" customWidth="1"/>
    <col min="10503" max="10503" width="14" style="359" customWidth="1"/>
    <col min="10504" max="10504" width="32.88671875" style="359" customWidth="1"/>
    <col min="10505" max="10505" width="11" style="359" customWidth="1"/>
    <col min="10506" max="10506" width="11.109375" style="359" customWidth="1"/>
    <col min="10507" max="10508" width="13.33203125" style="359" customWidth="1"/>
    <col min="10509" max="10509" width="13.88671875" style="359" customWidth="1"/>
    <col min="10510" max="10513" width="9.109375" style="359" customWidth="1"/>
    <col min="10514" max="10752" width="8.88671875" style="359"/>
    <col min="10753" max="10753" width="46.109375" style="359" customWidth="1"/>
    <col min="10754" max="10754" width="30.6640625" style="359" customWidth="1"/>
    <col min="10755" max="10755" width="20.88671875" style="359" customWidth="1"/>
    <col min="10756" max="10757" width="20.33203125" style="359" customWidth="1"/>
    <col min="10758" max="10758" width="14.6640625" style="359" customWidth="1"/>
    <col min="10759" max="10759" width="14" style="359" customWidth="1"/>
    <col min="10760" max="10760" width="32.88671875" style="359" customWidth="1"/>
    <col min="10761" max="10761" width="11" style="359" customWidth="1"/>
    <col min="10762" max="10762" width="11.109375" style="359" customWidth="1"/>
    <col min="10763" max="10764" width="13.33203125" style="359" customWidth="1"/>
    <col min="10765" max="10765" width="13.88671875" style="359" customWidth="1"/>
    <col min="10766" max="10769" width="9.109375" style="359" customWidth="1"/>
    <col min="10770" max="11008" width="8.88671875" style="359"/>
    <col min="11009" max="11009" width="46.109375" style="359" customWidth="1"/>
    <col min="11010" max="11010" width="30.6640625" style="359" customWidth="1"/>
    <col min="11011" max="11011" width="20.88671875" style="359" customWidth="1"/>
    <col min="11012" max="11013" width="20.33203125" style="359" customWidth="1"/>
    <col min="11014" max="11014" width="14.6640625" style="359" customWidth="1"/>
    <col min="11015" max="11015" width="14" style="359" customWidth="1"/>
    <col min="11016" max="11016" width="32.88671875" style="359" customWidth="1"/>
    <col min="11017" max="11017" width="11" style="359" customWidth="1"/>
    <col min="11018" max="11018" width="11.109375" style="359" customWidth="1"/>
    <col min="11019" max="11020" width="13.33203125" style="359" customWidth="1"/>
    <col min="11021" max="11021" width="13.88671875" style="359" customWidth="1"/>
    <col min="11022" max="11025" width="9.109375" style="359" customWidth="1"/>
    <col min="11026" max="11264" width="8.88671875" style="359"/>
    <col min="11265" max="11265" width="46.109375" style="359" customWidth="1"/>
    <col min="11266" max="11266" width="30.6640625" style="359" customWidth="1"/>
    <col min="11267" max="11267" width="20.88671875" style="359" customWidth="1"/>
    <col min="11268" max="11269" width="20.33203125" style="359" customWidth="1"/>
    <col min="11270" max="11270" width="14.6640625" style="359" customWidth="1"/>
    <col min="11271" max="11271" width="14" style="359" customWidth="1"/>
    <col min="11272" max="11272" width="32.88671875" style="359" customWidth="1"/>
    <col min="11273" max="11273" width="11" style="359" customWidth="1"/>
    <col min="11274" max="11274" width="11.109375" style="359" customWidth="1"/>
    <col min="11275" max="11276" width="13.33203125" style="359" customWidth="1"/>
    <col min="11277" max="11277" width="13.88671875" style="359" customWidth="1"/>
    <col min="11278" max="11281" width="9.109375" style="359" customWidth="1"/>
    <col min="11282" max="11520" width="8.88671875" style="359"/>
    <col min="11521" max="11521" width="46.109375" style="359" customWidth="1"/>
    <col min="11522" max="11522" width="30.6640625" style="359" customWidth="1"/>
    <col min="11523" max="11523" width="20.88671875" style="359" customWidth="1"/>
    <col min="11524" max="11525" width="20.33203125" style="359" customWidth="1"/>
    <col min="11526" max="11526" width="14.6640625" style="359" customWidth="1"/>
    <col min="11527" max="11527" width="14" style="359" customWidth="1"/>
    <col min="11528" max="11528" width="32.88671875" style="359" customWidth="1"/>
    <col min="11529" max="11529" width="11" style="359" customWidth="1"/>
    <col min="11530" max="11530" width="11.109375" style="359" customWidth="1"/>
    <col min="11531" max="11532" width="13.33203125" style="359" customWidth="1"/>
    <col min="11533" max="11533" width="13.88671875" style="359" customWidth="1"/>
    <col min="11534" max="11537" width="9.109375" style="359" customWidth="1"/>
    <col min="11538" max="11776" width="8.88671875" style="359"/>
    <col min="11777" max="11777" width="46.109375" style="359" customWidth="1"/>
    <col min="11778" max="11778" width="30.6640625" style="359" customWidth="1"/>
    <col min="11779" max="11779" width="20.88671875" style="359" customWidth="1"/>
    <col min="11780" max="11781" width="20.33203125" style="359" customWidth="1"/>
    <col min="11782" max="11782" width="14.6640625" style="359" customWidth="1"/>
    <col min="11783" max="11783" width="14" style="359" customWidth="1"/>
    <col min="11784" max="11784" width="32.88671875" style="359" customWidth="1"/>
    <col min="11785" max="11785" width="11" style="359" customWidth="1"/>
    <col min="11786" max="11786" width="11.109375" style="359" customWidth="1"/>
    <col min="11787" max="11788" width="13.33203125" style="359" customWidth="1"/>
    <col min="11789" max="11789" width="13.88671875" style="359" customWidth="1"/>
    <col min="11790" max="11793" width="9.109375" style="359" customWidth="1"/>
    <col min="11794" max="12032" width="8.88671875" style="359"/>
    <col min="12033" max="12033" width="46.109375" style="359" customWidth="1"/>
    <col min="12034" max="12034" width="30.6640625" style="359" customWidth="1"/>
    <col min="12035" max="12035" width="20.88671875" style="359" customWidth="1"/>
    <col min="12036" max="12037" width="20.33203125" style="359" customWidth="1"/>
    <col min="12038" max="12038" width="14.6640625" style="359" customWidth="1"/>
    <col min="12039" max="12039" width="14" style="359" customWidth="1"/>
    <col min="12040" max="12040" width="32.88671875" style="359" customWidth="1"/>
    <col min="12041" max="12041" width="11" style="359" customWidth="1"/>
    <col min="12042" max="12042" width="11.109375" style="359" customWidth="1"/>
    <col min="12043" max="12044" width="13.33203125" style="359" customWidth="1"/>
    <col min="12045" max="12045" width="13.88671875" style="359" customWidth="1"/>
    <col min="12046" max="12049" width="9.109375" style="359" customWidth="1"/>
    <col min="12050" max="12288" width="8.88671875" style="359"/>
    <col min="12289" max="12289" width="46.109375" style="359" customWidth="1"/>
    <col min="12290" max="12290" width="30.6640625" style="359" customWidth="1"/>
    <col min="12291" max="12291" width="20.88671875" style="359" customWidth="1"/>
    <col min="12292" max="12293" width="20.33203125" style="359" customWidth="1"/>
    <col min="12294" max="12294" width="14.6640625" style="359" customWidth="1"/>
    <col min="12295" max="12295" width="14" style="359" customWidth="1"/>
    <col min="12296" max="12296" width="32.88671875" style="359" customWidth="1"/>
    <col min="12297" max="12297" width="11" style="359" customWidth="1"/>
    <col min="12298" max="12298" width="11.109375" style="359" customWidth="1"/>
    <col min="12299" max="12300" width="13.33203125" style="359" customWidth="1"/>
    <col min="12301" max="12301" width="13.88671875" style="359" customWidth="1"/>
    <col min="12302" max="12305" width="9.109375" style="359" customWidth="1"/>
    <col min="12306" max="12544" width="8.88671875" style="359"/>
    <col min="12545" max="12545" width="46.109375" style="359" customWidth="1"/>
    <col min="12546" max="12546" width="30.6640625" style="359" customWidth="1"/>
    <col min="12547" max="12547" width="20.88671875" style="359" customWidth="1"/>
    <col min="12548" max="12549" width="20.33203125" style="359" customWidth="1"/>
    <col min="12550" max="12550" width="14.6640625" style="359" customWidth="1"/>
    <col min="12551" max="12551" width="14" style="359" customWidth="1"/>
    <col min="12552" max="12552" width="32.88671875" style="359" customWidth="1"/>
    <col min="12553" max="12553" width="11" style="359" customWidth="1"/>
    <col min="12554" max="12554" width="11.109375" style="359" customWidth="1"/>
    <col min="12555" max="12556" width="13.33203125" style="359" customWidth="1"/>
    <col min="12557" max="12557" width="13.88671875" style="359" customWidth="1"/>
    <col min="12558" max="12561" width="9.109375" style="359" customWidth="1"/>
    <col min="12562" max="12800" width="8.88671875" style="359"/>
    <col min="12801" max="12801" width="46.109375" style="359" customWidth="1"/>
    <col min="12802" max="12802" width="30.6640625" style="359" customWidth="1"/>
    <col min="12803" max="12803" width="20.88671875" style="359" customWidth="1"/>
    <col min="12804" max="12805" width="20.33203125" style="359" customWidth="1"/>
    <col min="12806" max="12806" width="14.6640625" style="359" customWidth="1"/>
    <col min="12807" max="12807" width="14" style="359" customWidth="1"/>
    <col min="12808" max="12808" width="32.88671875" style="359" customWidth="1"/>
    <col min="12809" max="12809" width="11" style="359" customWidth="1"/>
    <col min="12810" max="12810" width="11.109375" style="359" customWidth="1"/>
    <col min="12811" max="12812" width="13.33203125" style="359" customWidth="1"/>
    <col min="12813" max="12813" width="13.88671875" style="359" customWidth="1"/>
    <col min="12814" max="12817" width="9.109375" style="359" customWidth="1"/>
    <col min="12818" max="13056" width="8.88671875" style="359"/>
    <col min="13057" max="13057" width="46.109375" style="359" customWidth="1"/>
    <col min="13058" max="13058" width="30.6640625" style="359" customWidth="1"/>
    <col min="13059" max="13059" width="20.88671875" style="359" customWidth="1"/>
    <col min="13060" max="13061" width="20.33203125" style="359" customWidth="1"/>
    <col min="13062" max="13062" width="14.6640625" style="359" customWidth="1"/>
    <col min="13063" max="13063" width="14" style="359" customWidth="1"/>
    <col min="13064" max="13064" width="32.88671875" style="359" customWidth="1"/>
    <col min="13065" max="13065" width="11" style="359" customWidth="1"/>
    <col min="13066" max="13066" width="11.109375" style="359" customWidth="1"/>
    <col min="13067" max="13068" width="13.33203125" style="359" customWidth="1"/>
    <col min="13069" max="13069" width="13.88671875" style="359" customWidth="1"/>
    <col min="13070" max="13073" width="9.109375" style="359" customWidth="1"/>
    <col min="13074" max="13312" width="8.88671875" style="359"/>
    <col min="13313" max="13313" width="46.109375" style="359" customWidth="1"/>
    <col min="13314" max="13314" width="30.6640625" style="359" customWidth="1"/>
    <col min="13315" max="13315" width="20.88671875" style="359" customWidth="1"/>
    <col min="13316" max="13317" width="20.33203125" style="359" customWidth="1"/>
    <col min="13318" max="13318" width="14.6640625" style="359" customWidth="1"/>
    <col min="13319" max="13319" width="14" style="359" customWidth="1"/>
    <col min="13320" max="13320" width="32.88671875" style="359" customWidth="1"/>
    <col min="13321" max="13321" width="11" style="359" customWidth="1"/>
    <col min="13322" max="13322" width="11.109375" style="359" customWidth="1"/>
    <col min="13323" max="13324" width="13.33203125" style="359" customWidth="1"/>
    <col min="13325" max="13325" width="13.88671875" style="359" customWidth="1"/>
    <col min="13326" max="13329" width="9.109375" style="359" customWidth="1"/>
    <col min="13330" max="13568" width="8.88671875" style="359"/>
    <col min="13569" max="13569" width="46.109375" style="359" customWidth="1"/>
    <col min="13570" max="13570" width="30.6640625" style="359" customWidth="1"/>
    <col min="13571" max="13571" width="20.88671875" style="359" customWidth="1"/>
    <col min="13572" max="13573" width="20.33203125" style="359" customWidth="1"/>
    <col min="13574" max="13574" width="14.6640625" style="359" customWidth="1"/>
    <col min="13575" max="13575" width="14" style="359" customWidth="1"/>
    <col min="13576" max="13576" width="32.88671875" style="359" customWidth="1"/>
    <col min="13577" max="13577" width="11" style="359" customWidth="1"/>
    <col min="13578" max="13578" width="11.109375" style="359" customWidth="1"/>
    <col min="13579" max="13580" width="13.33203125" style="359" customWidth="1"/>
    <col min="13581" max="13581" width="13.88671875" style="359" customWidth="1"/>
    <col min="13582" max="13585" width="9.109375" style="359" customWidth="1"/>
    <col min="13586" max="13824" width="8.88671875" style="359"/>
    <col min="13825" max="13825" width="46.109375" style="359" customWidth="1"/>
    <col min="13826" max="13826" width="30.6640625" style="359" customWidth="1"/>
    <col min="13827" max="13827" width="20.88671875" style="359" customWidth="1"/>
    <col min="13828" max="13829" width="20.33203125" style="359" customWidth="1"/>
    <col min="13830" max="13830" width="14.6640625" style="359" customWidth="1"/>
    <col min="13831" max="13831" width="14" style="359" customWidth="1"/>
    <col min="13832" max="13832" width="32.88671875" style="359" customWidth="1"/>
    <col min="13833" max="13833" width="11" style="359" customWidth="1"/>
    <col min="13834" max="13834" width="11.109375" style="359" customWidth="1"/>
    <col min="13835" max="13836" width="13.33203125" style="359" customWidth="1"/>
    <col min="13837" max="13837" width="13.88671875" style="359" customWidth="1"/>
    <col min="13838" max="13841" width="9.109375" style="359" customWidth="1"/>
    <col min="13842" max="14080" width="8.88671875" style="359"/>
    <col min="14081" max="14081" width="46.109375" style="359" customWidth="1"/>
    <col min="14082" max="14082" width="30.6640625" style="359" customWidth="1"/>
    <col min="14083" max="14083" width="20.88671875" style="359" customWidth="1"/>
    <col min="14084" max="14085" width="20.33203125" style="359" customWidth="1"/>
    <col min="14086" max="14086" width="14.6640625" style="359" customWidth="1"/>
    <col min="14087" max="14087" width="14" style="359" customWidth="1"/>
    <col min="14088" max="14088" width="32.88671875" style="359" customWidth="1"/>
    <col min="14089" max="14089" width="11" style="359" customWidth="1"/>
    <col min="14090" max="14090" width="11.109375" style="359" customWidth="1"/>
    <col min="14091" max="14092" width="13.33203125" style="359" customWidth="1"/>
    <col min="14093" max="14093" width="13.88671875" style="359" customWidth="1"/>
    <col min="14094" max="14097" width="9.109375" style="359" customWidth="1"/>
    <col min="14098" max="14336" width="8.88671875" style="359"/>
    <col min="14337" max="14337" width="46.109375" style="359" customWidth="1"/>
    <col min="14338" max="14338" width="30.6640625" style="359" customWidth="1"/>
    <col min="14339" max="14339" width="20.88671875" style="359" customWidth="1"/>
    <col min="14340" max="14341" width="20.33203125" style="359" customWidth="1"/>
    <col min="14342" max="14342" width="14.6640625" style="359" customWidth="1"/>
    <col min="14343" max="14343" width="14" style="359" customWidth="1"/>
    <col min="14344" max="14344" width="32.88671875" style="359" customWidth="1"/>
    <col min="14345" max="14345" width="11" style="359" customWidth="1"/>
    <col min="14346" max="14346" width="11.109375" style="359" customWidth="1"/>
    <col min="14347" max="14348" width="13.33203125" style="359" customWidth="1"/>
    <col min="14349" max="14349" width="13.88671875" style="359" customWidth="1"/>
    <col min="14350" max="14353" width="9.109375" style="359" customWidth="1"/>
    <col min="14354" max="14592" width="8.88671875" style="359"/>
    <col min="14593" max="14593" width="46.109375" style="359" customWidth="1"/>
    <col min="14594" max="14594" width="30.6640625" style="359" customWidth="1"/>
    <col min="14595" max="14595" width="20.88671875" style="359" customWidth="1"/>
    <col min="14596" max="14597" width="20.33203125" style="359" customWidth="1"/>
    <col min="14598" max="14598" width="14.6640625" style="359" customWidth="1"/>
    <col min="14599" max="14599" width="14" style="359" customWidth="1"/>
    <col min="14600" max="14600" width="32.88671875" style="359" customWidth="1"/>
    <col min="14601" max="14601" width="11" style="359" customWidth="1"/>
    <col min="14602" max="14602" width="11.109375" style="359" customWidth="1"/>
    <col min="14603" max="14604" width="13.33203125" style="359" customWidth="1"/>
    <col min="14605" max="14605" width="13.88671875" style="359" customWidth="1"/>
    <col min="14606" max="14609" width="9.109375" style="359" customWidth="1"/>
    <col min="14610" max="14848" width="8.88671875" style="359"/>
    <col min="14849" max="14849" width="46.109375" style="359" customWidth="1"/>
    <col min="14850" max="14850" width="30.6640625" style="359" customWidth="1"/>
    <col min="14851" max="14851" width="20.88671875" style="359" customWidth="1"/>
    <col min="14852" max="14853" width="20.33203125" style="359" customWidth="1"/>
    <col min="14854" max="14854" width="14.6640625" style="359" customWidth="1"/>
    <col min="14855" max="14855" width="14" style="359" customWidth="1"/>
    <col min="14856" max="14856" width="32.88671875" style="359" customWidth="1"/>
    <col min="14857" max="14857" width="11" style="359" customWidth="1"/>
    <col min="14858" max="14858" width="11.109375" style="359" customWidth="1"/>
    <col min="14859" max="14860" width="13.33203125" style="359" customWidth="1"/>
    <col min="14861" max="14861" width="13.88671875" style="359" customWidth="1"/>
    <col min="14862" max="14865" width="9.109375" style="359" customWidth="1"/>
    <col min="14866" max="15104" width="8.88671875" style="359"/>
    <col min="15105" max="15105" width="46.109375" style="359" customWidth="1"/>
    <col min="15106" max="15106" width="30.6640625" style="359" customWidth="1"/>
    <col min="15107" max="15107" width="20.88671875" style="359" customWidth="1"/>
    <col min="15108" max="15109" width="20.33203125" style="359" customWidth="1"/>
    <col min="15110" max="15110" width="14.6640625" style="359" customWidth="1"/>
    <col min="15111" max="15111" width="14" style="359" customWidth="1"/>
    <col min="15112" max="15112" width="32.88671875" style="359" customWidth="1"/>
    <col min="15113" max="15113" width="11" style="359" customWidth="1"/>
    <col min="15114" max="15114" width="11.109375" style="359" customWidth="1"/>
    <col min="15115" max="15116" width="13.33203125" style="359" customWidth="1"/>
    <col min="15117" max="15117" width="13.88671875" style="359" customWidth="1"/>
    <col min="15118" max="15121" width="9.109375" style="359" customWidth="1"/>
    <col min="15122" max="15360" width="8.88671875" style="359"/>
    <col min="15361" max="15361" width="46.109375" style="359" customWidth="1"/>
    <col min="15362" max="15362" width="30.6640625" style="359" customWidth="1"/>
    <col min="15363" max="15363" width="20.88671875" style="359" customWidth="1"/>
    <col min="15364" max="15365" width="20.33203125" style="359" customWidth="1"/>
    <col min="15366" max="15366" width="14.6640625" style="359" customWidth="1"/>
    <col min="15367" max="15367" width="14" style="359" customWidth="1"/>
    <col min="15368" max="15368" width="32.88671875" style="359" customWidth="1"/>
    <col min="15369" max="15369" width="11" style="359" customWidth="1"/>
    <col min="15370" max="15370" width="11.109375" style="359" customWidth="1"/>
    <col min="15371" max="15372" width="13.33203125" style="359" customWidth="1"/>
    <col min="15373" max="15373" width="13.88671875" style="359" customWidth="1"/>
    <col min="15374" max="15377" width="9.109375" style="359" customWidth="1"/>
    <col min="15378" max="15616" width="8.88671875" style="359"/>
    <col min="15617" max="15617" width="46.109375" style="359" customWidth="1"/>
    <col min="15618" max="15618" width="30.6640625" style="359" customWidth="1"/>
    <col min="15619" max="15619" width="20.88671875" style="359" customWidth="1"/>
    <col min="15620" max="15621" width="20.33203125" style="359" customWidth="1"/>
    <col min="15622" max="15622" width="14.6640625" style="359" customWidth="1"/>
    <col min="15623" max="15623" width="14" style="359" customWidth="1"/>
    <col min="15624" max="15624" width="32.88671875" style="359" customWidth="1"/>
    <col min="15625" max="15625" width="11" style="359" customWidth="1"/>
    <col min="15626" max="15626" width="11.109375" style="359" customWidth="1"/>
    <col min="15627" max="15628" width="13.33203125" style="359" customWidth="1"/>
    <col min="15629" max="15629" width="13.88671875" style="359" customWidth="1"/>
    <col min="15630" max="15633" width="9.109375" style="359" customWidth="1"/>
    <col min="15634" max="15872" width="8.88671875" style="359"/>
    <col min="15873" max="15873" width="46.109375" style="359" customWidth="1"/>
    <col min="15874" max="15874" width="30.6640625" style="359" customWidth="1"/>
    <col min="15875" max="15875" width="20.88671875" style="359" customWidth="1"/>
    <col min="15876" max="15877" width="20.33203125" style="359" customWidth="1"/>
    <col min="15878" max="15878" width="14.6640625" style="359" customWidth="1"/>
    <col min="15879" max="15879" width="14" style="359" customWidth="1"/>
    <col min="15880" max="15880" width="32.88671875" style="359" customWidth="1"/>
    <col min="15881" max="15881" width="11" style="359" customWidth="1"/>
    <col min="15882" max="15882" width="11.109375" style="359" customWidth="1"/>
    <col min="15883" max="15884" width="13.33203125" style="359" customWidth="1"/>
    <col min="15885" max="15885" width="13.88671875" style="359" customWidth="1"/>
    <col min="15886" max="15889" width="9.109375" style="359" customWidth="1"/>
    <col min="15890" max="16128" width="8.88671875" style="359"/>
    <col min="16129" max="16129" width="46.109375" style="359" customWidth="1"/>
    <col min="16130" max="16130" width="30.6640625" style="359" customWidth="1"/>
    <col min="16131" max="16131" width="20.88671875" style="359" customWidth="1"/>
    <col min="16132" max="16133" width="20.33203125" style="359" customWidth="1"/>
    <col min="16134" max="16134" width="14.6640625" style="359" customWidth="1"/>
    <col min="16135" max="16135" width="14" style="359" customWidth="1"/>
    <col min="16136" max="16136" width="32.88671875" style="359" customWidth="1"/>
    <col min="16137" max="16137" width="11" style="359" customWidth="1"/>
    <col min="16138" max="16138" width="11.109375" style="359" customWidth="1"/>
    <col min="16139" max="16140" width="13.33203125" style="359" customWidth="1"/>
    <col min="16141" max="16141" width="13.88671875" style="359" customWidth="1"/>
    <col min="16142" max="16145" width="9.109375" style="359" customWidth="1"/>
    <col min="16146" max="16384" width="8.88671875" style="359"/>
  </cols>
  <sheetData>
    <row r="1" spans="4:7" x14ac:dyDescent="0.3">
      <c r="F1" s="699" t="s">
        <v>141</v>
      </c>
      <c r="G1" s="699"/>
    </row>
    <row r="2" spans="4:7" x14ac:dyDescent="0.3">
      <c r="D2" s="699" t="s">
        <v>281</v>
      </c>
      <c r="E2" s="699"/>
      <c r="F2" s="699"/>
      <c r="G2" s="699"/>
    </row>
    <row r="3" spans="4:7" x14ac:dyDescent="0.3">
      <c r="D3" s="699" t="s">
        <v>142</v>
      </c>
      <c r="E3" s="699"/>
      <c r="F3" s="699"/>
      <c r="G3" s="699"/>
    </row>
    <row r="4" spans="4:7" ht="16.649999999999999" customHeight="1" x14ac:dyDescent="0.3">
      <c r="D4" s="699" t="s">
        <v>143</v>
      </c>
      <c r="E4" s="699"/>
      <c r="F4" s="699"/>
      <c r="G4" s="699"/>
    </row>
    <row r="5" spans="4:7" x14ac:dyDescent="0.3">
      <c r="D5" s="360"/>
      <c r="E5" s="360"/>
      <c r="F5" s="360"/>
      <c r="G5" s="360"/>
    </row>
    <row r="7" spans="4:7" s="361" customFormat="1" ht="19.5" customHeight="1" x14ac:dyDescent="0.3">
      <c r="D7" s="709" t="s">
        <v>121</v>
      </c>
      <c r="E7" s="709"/>
      <c r="F7" s="709"/>
      <c r="G7" s="709"/>
    </row>
    <row r="8" spans="4:7" s="361" customFormat="1" ht="15.6" x14ac:dyDescent="0.3">
      <c r="D8" s="710" t="s">
        <v>282</v>
      </c>
      <c r="E8" s="710"/>
      <c r="F8" s="710"/>
      <c r="G8" s="710"/>
    </row>
    <row r="9" spans="4:7" s="361" customFormat="1" ht="15.6" x14ac:dyDescent="0.3">
      <c r="D9" s="710" t="s">
        <v>122</v>
      </c>
      <c r="E9" s="710"/>
      <c r="F9" s="710"/>
      <c r="G9" s="710"/>
    </row>
    <row r="10" spans="4:7" s="361" customFormat="1" ht="15.6" x14ac:dyDescent="0.3">
      <c r="D10" s="709" t="s">
        <v>123</v>
      </c>
      <c r="E10" s="709"/>
      <c r="F10" s="709"/>
      <c r="G10" s="709"/>
    </row>
    <row r="11" spans="4:7" s="361" customFormat="1" ht="21.75" customHeight="1" x14ac:dyDescent="0.3">
      <c r="D11" s="362"/>
      <c r="E11" s="362"/>
      <c r="F11" s="362"/>
      <c r="G11" s="362"/>
    </row>
    <row r="12" spans="4:7" s="361" customFormat="1" ht="19.5" customHeight="1" x14ac:dyDescent="0.3">
      <c r="D12" s="192" t="s">
        <v>144</v>
      </c>
      <c r="E12" s="192"/>
      <c r="F12" s="192"/>
      <c r="G12" s="192"/>
    </row>
    <row r="13" spans="4:7" s="192" customFormat="1" ht="15.6" x14ac:dyDescent="0.3">
      <c r="D13" s="192" t="s">
        <v>145</v>
      </c>
    </row>
    <row r="14" spans="4:7" s="35" customFormat="1" ht="15.6" x14ac:dyDescent="0.3">
      <c r="D14" s="192" t="s">
        <v>146</v>
      </c>
      <c r="E14" s="192"/>
      <c r="F14" s="192"/>
      <c r="G14" s="192"/>
    </row>
    <row r="15" spans="4:7" s="35" customFormat="1" ht="15.6" x14ac:dyDescent="0.3">
      <c r="D15" s="35" t="s">
        <v>147</v>
      </c>
    </row>
    <row r="16" spans="4:7" s="35" customFormat="1" ht="15.6" x14ac:dyDescent="0.3">
      <c r="D16" s="193" t="s">
        <v>322</v>
      </c>
    </row>
    <row r="17" spans="1:13" s="35" customFormat="1" ht="15.6" x14ac:dyDescent="0.3">
      <c r="F17" s="37" t="s">
        <v>148</v>
      </c>
    </row>
    <row r="18" spans="1:13" s="35" customFormat="1" ht="18" customHeight="1" x14ac:dyDescent="0.3"/>
    <row r="19" spans="1:13" s="35" customFormat="1" ht="18" customHeight="1" x14ac:dyDescent="0.3">
      <c r="F19" s="36"/>
    </row>
    <row r="20" spans="1:13" s="365" customFormat="1" ht="19.95" customHeight="1" x14ac:dyDescent="0.3">
      <c r="A20" s="729" t="s">
        <v>0</v>
      </c>
      <c r="B20" s="729"/>
      <c r="C20" s="729"/>
      <c r="D20" s="729"/>
      <c r="E20" s="729"/>
      <c r="F20" s="729"/>
      <c r="G20" s="729"/>
      <c r="H20" s="363"/>
      <c r="I20" s="364"/>
    </row>
    <row r="21" spans="1:13" s="365" customFormat="1" ht="15.6" x14ac:dyDescent="0.3">
      <c r="A21" s="730" t="s">
        <v>46</v>
      </c>
      <c r="B21" s="730"/>
      <c r="C21" s="730"/>
      <c r="D21" s="730"/>
      <c r="E21" s="730"/>
      <c r="F21" s="730"/>
      <c r="G21" s="730"/>
      <c r="H21" s="366"/>
      <c r="I21" s="364"/>
    </row>
    <row r="22" spans="1:13" s="365" customFormat="1" ht="15.6" x14ac:dyDescent="0.3">
      <c r="A22" s="731" t="s">
        <v>1</v>
      </c>
      <c r="B22" s="731"/>
      <c r="C22" s="731"/>
      <c r="D22" s="731"/>
      <c r="E22" s="731"/>
      <c r="F22" s="731"/>
      <c r="G22" s="731"/>
      <c r="H22" s="367"/>
      <c r="I22" s="364"/>
    </row>
    <row r="23" spans="1:13" s="365" customFormat="1" ht="15" customHeight="1" x14ac:dyDescent="0.3">
      <c r="A23" s="729" t="s">
        <v>283</v>
      </c>
      <c r="B23" s="729"/>
      <c r="C23" s="729"/>
      <c r="D23" s="729"/>
      <c r="E23" s="729"/>
      <c r="F23" s="729"/>
      <c r="G23" s="729"/>
      <c r="H23" s="363"/>
      <c r="I23" s="364"/>
    </row>
    <row r="24" spans="1:13" ht="18" customHeight="1" x14ac:dyDescent="0.3">
      <c r="A24" s="368"/>
      <c r="B24" s="368"/>
      <c r="C24" s="369"/>
      <c r="D24" s="369"/>
      <c r="E24" s="369"/>
      <c r="F24" s="369"/>
      <c r="G24" s="369"/>
      <c r="H24" s="369"/>
      <c r="J24" s="371"/>
      <c r="K24" s="371"/>
      <c r="L24" s="371"/>
      <c r="M24" s="371"/>
    </row>
    <row r="25" spans="1:13" ht="27.6" customHeight="1" x14ac:dyDescent="0.3">
      <c r="A25" s="732" t="s">
        <v>157</v>
      </c>
      <c r="B25" s="732"/>
      <c r="C25" s="732"/>
      <c r="D25" s="732"/>
      <c r="E25" s="732"/>
      <c r="F25" s="732"/>
      <c r="G25" s="732"/>
      <c r="H25" s="368"/>
      <c r="J25" s="371"/>
      <c r="K25" s="371"/>
      <c r="L25" s="371"/>
      <c r="M25" s="371"/>
    </row>
    <row r="26" spans="1:13" s="372" customFormat="1" ht="51.75" customHeight="1" x14ac:dyDescent="0.3">
      <c r="A26" s="704" t="s">
        <v>299</v>
      </c>
      <c r="B26" s="704"/>
      <c r="C26" s="704"/>
      <c r="D26" s="704"/>
      <c r="E26" s="704"/>
      <c r="F26" s="704"/>
      <c r="G26" s="704"/>
      <c r="H26" s="373"/>
      <c r="I26" s="374"/>
      <c r="J26" s="373"/>
      <c r="K26" s="373"/>
      <c r="L26" s="373"/>
      <c r="M26" s="373"/>
    </row>
    <row r="27" spans="1:13" s="365" customFormat="1" ht="108.6" customHeight="1" x14ac:dyDescent="0.3">
      <c r="A27" s="733" t="s">
        <v>311</v>
      </c>
      <c r="B27" s="733"/>
      <c r="C27" s="733"/>
      <c r="D27" s="733"/>
      <c r="E27" s="733"/>
      <c r="F27" s="733"/>
      <c r="G27" s="733"/>
      <c r="H27" s="375"/>
      <c r="I27" s="376"/>
      <c r="J27" s="377"/>
      <c r="K27" s="377"/>
      <c r="L27" s="377"/>
    </row>
    <row r="28" spans="1:13" s="378" customFormat="1" ht="17.25" customHeight="1" x14ac:dyDescent="0.3">
      <c r="A28" s="361" t="s">
        <v>2</v>
      </c>
    </row>
    <row r="29" spans="1:13" s="378" customFormat="1" ht="15.75" customHeight="1" x14ac:dyDescent="0.3">
      <c r="A29" s="734" t="s">
        <v>47</v>
      </c>
      <c r="B29" s="734"/>
      <c r="C29" s="734"/>
      <c r="D29" s="734"/>
      <c r="E29" s="734"/>
      <c r="F29" s="734"/>
      <c r="G29" s="734"/>
    </row>
    <row r="30" spans="1:13" s="378" customFormat="1" ht="18" customHeight="1" x14ac:dyDescent="0.3">
      <c r="A30" s="735" t="s">
        <v>42</v>
      </c>
      <c r="B30" s="735"/>
      <c r="C30" s="735"/>
      <c r="D30" s="735"/>
      <c r="E30" s="735"/>
      <c r="F30" s="735"/>
      <c r="G30" s="735"/>
    </row>
    <row r="31" spans="1:13" s="378" customFormat="1" ht="16.649999999999999" customHeight="1" x14ac:dyDescent="0.3">
      <c r="A31" s="361" t="s">
        <v>43</v>
      </c>
    </row>
    <row r="32" spans="1:13" s="378" customFormat="1" ht="15.6" x14ac:dyDescent="0.3">
      <c r="A32" s="361" t="s">
        <v>44</v>
      </c>
    </row>
    <row r="33" spans="1:13" ht="31.5" customHeight="1" x14ac:dyDescent="0.3">
      <c r="A33" s="733" t="s">
        <v>82</v>
      </c>
      <c r="B33" s="733"/>
      <c r="C33" s="733"/>
      <c r="D33" s="733"/>
      <c r="E33" s="733"/>
      <c r="F33" s="733"/>
      <c r="G33" s="733"/>
      <c r="H33" s="368"/>
      <c r="I33" s="379"/>
      <c r="J33" s="380"/>
      <c r="K33" s="380"/>
      <c r="L33" s="380"/>
    </row>
    <row r="34" spans="1:13" s="378" customFormat="1" ht="64.2" customHeight="1" x14ac:dyDescent="0.3">
      <c r="A34" s="728" t="s">
        <v>305</v>
      </c>
      <c r="B34" s="728"/>
      <c r="C34" s="728"/>
      <c r="D34" s="728"/>
      <c r="E34" s="728"/>
      <c r="F34" s="728"/>
      <c r="G34" s="728"/>
    </row>
    <row r="35" spans="1:13" ht="118.5" customHeight="1" x14ac:dyDescent="0.3">
      <c r="A35" s="733" t="s">
        <v>158</v>
      </c>
      <c r="B35" s="733"/>
      <c r="C35" s="733"/>
      <c r="D35" s="733"/>
      <c r="E35" s="733"/>
      <c r="F35" s="733"/>
      <c r="G35" s="733"/>
      <c r="H35" s="368"/>
    </row>
    <row r="36" spans="1:13" ht="15.6" x14ac:dyDescent="0.3">
      <c r="A36" s="736"/>
      <c r="B36" s="736"/>
      <c r="C36" s="736"/>
      <c r="D36" s="736"/>
      <c r="E36" s="736"/>
      <c r="F36" s="736"/>
      <c r="G36" s="736"/>
      <c r="H36" s="381"/>
    </row>
    <row r="37" spans="1:13" ht="29.4" customHeight="1" x14ac:dyDescent="0.3">
      <c r="A37" s="737" t="s">
        <v>3</v>
      </c>
      <c r="B37" s="737"/>
      <c r="C37" s="737"/>
      <c r="D37" s="737"/>
      <c r="E37" s="737"/>
      <c r="F37" s="737"/>
      <c r="G37" s="737"/>
      <c r="H37" s="370"/>
      <c r="I37" s="359"/>
    </row>
    <row r="38" spans="1:13" ht="36" customHeight="1" x14ac:dyDescent="0.3">
      <c r="A38" s="738" t="s">
        <v>4</v>
      </c>
      <c r="B38" s="738" t="s">
        <v>5</v>
      </c>
      <c r="C38" s="382" t="s">
        <v>6</v>
      </c>
      <c r="D38" s="382" t="s">
        <v>7</v>
      </c>
      <c r="E38" s="741" t="s">
        <v>8</v>
      </c>
      <c r="F38" s="742"/>
      <c r="G38" s="743"/>
      <c r="H38" s="370"/>
      <c r="I38" s="359"/>
    </row>
    <row r="39" spans="1:13" ht="27" customHeight="1" x14ac:dyDescent="0.3">
      <c r="A39" s="739"/>
      <c r="B39" s="740"/>
      <c r="C39" s="383" t="s">
        <v>12</v>
      </c>
      <c r="D39" s="383" t="s">
        <v>24</v>
      </c>
      <c r="E39" s="382" t="s">
        <v>105</v>
      </c>
      <c r="F39" s="382" t="s">
        <v>210</v>
      </c>
      <c r="G39" s="382" t="s">
        <v>284</v>
      </c>
      <c r="H39" s="370"/>
      <c r="I39" s="359"/>
    </row>
    <row r="40" spans="1:13" ht="37.200000000000003" customHeight="1" x14ac:dyDescent="0.3">
      <c r="A40" s="384" t="s">
        <v>13</v>
      </c>
      <c r="B40" s="382" t="s">
        <v>14</v>
      </c>
      <c r="C40" s="41">
        <v>88227</v>
      </c>
      <c r="D40" s="41">
        <f>88227-28227</f>
        <v>60000</v>
      </c>
      <c r="E40" s="41">
        <v>89868</v>
      </c>
      <c r="F40" s="41">
        <v>312293</v>
      </c>
      <c r="G40" s="385">
        <v>497829</v>
      </c>
      <c r="H40" s="370"/>
      <c r="I40" s="359"/>
    </row>
    <row r="41" spans="1:13" ht="21.75" customHeight="1" x14ac:dyDescent="0.3">
      <c r="A41" s="384" t="s">
        <v>15</v>
      </c>
      <c r="B41" s="382" t="s">
        <v>14</v>
      </c>
      <c r="C41" s="342"/>
      <c r="D41" s="309"/>
      <c r="E41" s="386"/>
      <c r="F41" s="386"/>
      <c r="G41" s="386"/>
      <c r="H41" s="370"/>
      <c r="I41" s="359"/>
    </row>
    <row r="42" spans="1:13" ht="42.75" customHeight="1" x14ac:dyDescent="0.3">
      <c r="A42" s="387" t="s">
        <v>16</v>
      </c>
      <c r="B42" s="388" t="s">
        <v>14</v>
      </c>
      <c r="C42" s="389">
        <f>C40+C41</f>
        <v>88227</v>
      </c>
      <c r="D42" s="389">
        <f t="shared" ref="D42:G42" si="0">D40+D41</f>
        <v>60000</v>
      </c>
      <c r="E42" s="389">
        <f t="shared" si="0"/>
        <v>89868</v>
      </c>
      <c r="F42" s="389">
        <f t="shared" si="0"/>
        <v>312293</v>
      </c>
      <c r="G42" s="389">
        <f t="shared" si="0"/>
        <v>497829</v>
      </c>
      <c r="H42" s="390"/>
      <c r="I42" s="371"/>
      <c r="J42" s="371"/>
      <c r="K42" s="371"/>
      <c r="L42" s="371"/>
    </row>
    <row r="43" spans="1:13" s="365" customFormat="1" ht="27" customHeight="1" x14ac:dyDescent="0.3">
      <c r="A43" s="732" t="s">
        <v>17</v>
      </c>
      <c r="B43" s="732"/>
      <c r="C43" s="732"/>
      <c r="D43" s="732"/>
      <c r="E43" s="732"/>
      <c r="F43" s="732"/>
      <c r="G43" s="732"/>
      <c r="H43" s="732"/>
      <c r="I43" s="364"/>
      <c r="J43" s="369"/>
      <c r="K43" s="369"/>
      <c r="L43" s="369"/>
      <c r="M43" s="369"/>
    </row>
    <row r="44" spans="1:13" s="378" customFormat="1" ht="17.25" customHeight="1" x14ac:dyDescent="0.3">
      <c r="A44" s="361" t="s">
        <v>18</v>
      </c>
    </row>
    <row r="45" spans="1:13" s="378" customFormat="1" ht="15.75" customHeight="1" x14ac:dyDescent="0.3">
      <c r="A45" s="735" t="s">
        <v>42</v>
      </c>
      <c r="B45" s="735"/>
      <c r="C45" s="735"/>
      <c r="D45" s="735"/>
      <c r="E45" s="735"/>
      <c r="F45" s="735"/>
      <c r="G45" s="735"/>
    </row>
    <row r="46" spans="1:13" s="378" customFormat="1" ht="17.25" customHeight="1" x14ac:dyDescent="0.3">
      <c r="A46" s="361" t="s">
        <v>44</v>
      </c>
      <c r="B46" s="391"/>
      <c r="C46" s="391"/>
      <c r="D46" s="391"/>
      <c r="E46" s="391"/>
      <c r="F46" s="391"/>
      <c r="G46" s="391"/>
    </row>
    <row r="47" spans="1:13" ht="139.5" customHeight="1" x14ac:dyDescent="0.3">
      <c r="A47" s="744" t="s">
        <v>159</v>
      </c>
      <c r="B47" s="744"/>
      <c r="C47" s="744"/>
      <c r="D47" s="744"/>
      <c r="E47" s="744"/>
      <c r="F47" s="744"/>
      <c r="G47" s="744"/>
      <c r="H47" s="368"/>
    </row>
    <row r="48" spans="1:13" ht="32.4" customHeight="1" x14ac:dyDescent="0.3">
      <c r="A48" s="745" t="s">
        <v>19</v>
      </c>
      <c r="B48" s="746" t="s">
        <v>5</v>
      </c>
      <c r="C48" s="392" t="s">
        <v>6</v>
      </c>
      <c r="D48" s="392" t="s">
        <v>7</v>
      </c>
      <c r="E48" s="746" t="s">
        <v>8</v>
      </c>
      <c r="F48" s="746"/>
      <c r="G48" s="746"/>
      <c r="H48" s="393"/>
      <c r="I48" s="359"/>
    </row>
    <row r="49" spans="1:9" ht="21.6" customHeight="1" x14ac:dyDescent="0.3">
      <c r="A49" s="745"/>
      <c r="B49" s="746"/>
      <c r="C49" s="382" t="s">
        <v>12</v>
      </c>
      <c r="D49" s="382" t="s">
        <v>24</v>
      </c>
      <c r="E49" s="382" t="s">
        <v>105</v>
      </c>
      <c r="F49" s="382" t="s">
        <v>210</v>
      </c>
      <c r="G49" s="382" t="s">
        <v>284</v>
      </c>
      <c r="H49" s="393"/>
      <c r="I49" s="359"/>
    </row>
    <row r="50" spans="1:9" ht="68.25" customHeight="1" x14ac:dyDescent="0.3">
      <c r="A50" s="394" t="s">
        <v>285</v>
      </c>
      <c r="B50" s="395" t="s">
        <v>120</v>
      </c>
      <c r="C50" s="396">
        <v>1020</v>
      </c>
      <c r="D50" s="397">
        <v>1020</v>
      </c>
      <c r="E50" s="396">
        <v>1022</v>
      </c>
      <c r="F50" s="398">
        <v>1022</v>
      </c>
      <c r="G50" s="398">
        <v>1022</v>
      </c>
      <c r="H50" s="393"/>
      <c r="I50" s="359"/>
    </row>
    <row r="51" spans="1:9" ht="31.5" customHeight="1" x14ac:dyDescent="0.3">
      <c r="A51" s="394" t="s">
        <v>160</v>
      </c>
      <c r="B51" s="395" t="s">
        <v>120</v>
      </c>
      <c r="C51" s="396">
        <v>0</v>
      </c>
      <c r="D51" s="397">
        <v>0</v>
      </c>
      <c r="E51" s="396">
        <v>0</v>
      </c>
      <c r="F51" s="399"/>
      <c r="G51" s="399"/>
      <c r="H51" s="393"/>
      <c r="I51" s="359"/>
    </row>
    <row r="52" spans="1:9" ht="63.75" customHeight="1" x14ac:dyDescent="0.3">
      <c r="A52" s="394" t="s">
        <v>196</v>
      </c>
      <c r="B52" s="395" t="s">
        <v>286</v>
      </c>
      <c r="C52" s="396">
        <v>12</v>
      </c>
      <c r="D52" s="397">
        <v>12</v>
      </c>
      <c r="E52" s="396">
        <v>13</v>
      </c>
      <c r="F52" s="398">
        <v>13</v>
      </c>
      <c r="G52" s="398">
        <v>13</v>
      </c>
      <c r="H52" s="393"/>
      <c r="I52" s="359"/>
    </row>
    <row r="53" spans="1:9" ht="35.4" customHeight="1" x14ac:dyDescent="0.3">
      <c r="A53" s="394" t="s">
        <v>161</v>
      </c>
      <c r="B53" s="395" t="s">
        <v>287</v>
      </c>
      <c r="C53" s="396">
        <v>8</v>
      </c>
      <c r="D53" s="397">
        <v>8</v>
      </c>
      <c r="E53" s="396">
        <v>8</v>
      </c>
      <c r="F53" s="398">
        <v>8</v>
      </c>
      <c r="G53" s="398">
        <v>8</v>
      </c>
      <c r="H53" s="393"/>
      <c r="I53" s="359"/>
    </row>
    <row r="54" spans="1:9" ht="31.5" customHeight="1" x14ac:dyDescent="0.3">
      <c r="A54" s="394" t="s">
        <v>162</v>
      </c>
      <c r="B54" s="395" t="s">
        <v>288</v>
      </c>
      <c r="C54" s="396">
        <v>359167</v>
      </c>
      <c r="D54" s="397">
        <v>364245</v>
      </c>
      <c r="E54" s="396">
        <v>364245</v>
      </c>
      <c r="F54" s="398">
        <v>364245</v>
      </c>
      <c r="G54" s="398">
        <v>364245</v>
      </c>
      <c r="H54" s="393"/>
      <c r="I54" s="359"/>
    </row>
    <row r="55" spans="1:9" ht="46.95" customHeight="1" x14ac:dyDescent="0.3">
      <c r="A55" s="394" t="s">
        <v>179</v>
      </c>
      <c r="B55" s="395" t="s">
        <v>289</v>
      </c>
      <c r="C55" s="396">
        <v>12</v>
      </c>
      <c r="D55" s="397">
        <v>12</v>
      </c>
      <c r="E55" s="396">
        <v>13</v>
      </c>
      <c r="F55" s="398">
        <v>13</v>
      </c>
      <c r="G55" s="398">
        <v>13</v>
      </c>
      <c r="H55" s="393"/>
      <c r="I55" s="359"/>
    </row>
    <row r="56" spans="1:9" ht="31.5" hidden="1" customHeight="1" x14ac:dyDescent="0.3">
      <c r="A56" s="394" t="s">
        <v>163</v>
      </c>
      <c r="B56" s="395" t="s">
        <v>120</v>
      </c>
      <c r="C56" s="396"/>
      <c r="D56" s="397"/>
      <c r="E56" s="396"/>
      <c r="F56" s="399"/>
      <c r="G56" s="399"/>
      <c r="H56" s="393"/>
      <c r="I56" s="359"/>
    </row>
    <row r="57" spans="1:9" ht="31.5" customHeight="1" x14ac:dyDescent="0.3">
      <c r="A57" s="394" t="s">
        <v>164</v>
      </c>
      <c r="B57" s="395" t="s">
        <v>290</v>
      </c>
      <c r="C57" s="396">
        <v>9</v>
      </c>
      <c r="D57" s="397">
        <v>9</v>
      </c>
      <c r="E57" s="396">
        <v>9</v>
      </c>
      <c r="F57" s="398">
        <v>9</v>
      </c>
      <c r="G57" s="398">
        <v>9</v>
      </c>
      <c r="H57" s="393"/>
      <c r="I57" s="359"/>
    </row>
    <row r="58" spans="1:9" ht="31.5" customHeight="1" x14ac:dyDescent="0.3">
      <c r="A58" s="394" t="s">
        <v>165</v>
      </c>
      <c r="B58" s="395" t="s">
        <v>291</v>
      </c>
      <c r="C58" s="396">
        <v>138000</v>
      </c>
      <c r="D58" s="397">
        <v>138000</v>
      </c>
      <c r="E58" s="396">
        <v>143000</v>
      </c>
      <c r="F58" s="398">
        <v>143000</v>
      </c>
      <c r="G58" s="398">
        <v>143000</v>
      </c>
      <c r="H58" s="393"/>
      <c r="I58" s="359"/>
    </row>
    <row r="59" spans="1:9" ht="24.6" customHeight="1" x14ac:dyDescent="0.3">
      <c r="A59" s="394" t="s">
        <v>166</v>
      </c>
      <c r="B59" s="395" t="s">
        <v>120</v>
      </c>
      <c r="C59" s="396">
        <v>0</v>
      </c>
      <c r="D59" s="397">
        <v>0</v>
      </c>
      <c r="E59" s="396">
        <v>0</v>
      </c>
      <c r="F59" s="398">
        <v>0</v>
      </c>
      <c r="G59" s="398">
        <v>0</v>
      </c>
      <c r="H59" s="393"/>
      <c r="I59" s="359"/>
    </row>
    <row r="60" spans="1:9" ht="27" customHeight="1" x14ac:dyDescent="0.3">
      <c r="A60" s="394" t="s">
        <v>167</v>
      </c>
      <c r="B60" s="395" t="s">
        <v>120</v>
      </c>
      <c r="C60" s="396">
        <v>24</v>
      </c>
      <c r="D60" s="397">
        <v>24</v>
      </c>
      <c r="E60" s="396">
        <v>24</v>
      </c>
      <c r="F60" s="398">
        <v>24</v>
      </c>
      <c r="G60" s="398">
        <v>24</v>
      </c>
      <c r="H60" s="393"/>
      <c r="I60" s="359"/>
    </row>
    <row r="61" spans="1:9" ht="22.95" customHeight="1" x14ac:dyDescent="0.3">
      <c r="A61" s="394" t="s">
        <v>168</v>
      </c>
      <c r="B61" s="395" t="s">
        <v>292</v>
      </c>
      <c r="C61" s="396">
        <v>90</v>
      </c>
      <c r="D61" s="397">
        <v>90</v>
      </c>
      <c r="E61" s="396">
        <v>90</v>
      </c>
      <c r="F61" s="398">
        <v>90</v>
      </c>
      <c r="G61" s="398">
        <v>90</v>
      </c>
      <c r="H61" s="393"/>
      <c r="I61" s="359"/>
    </row>
    <row r="62" spans="1:9" ht="31.5" customHeight="1" x14ac:dyDescent="0.3">
      <c r="A62" s="394" t="s">
        <v>169</v>
      </c>
      <c r="B62" s="395" t="s">
        <v>293</v>
      </c>
      <c r="C62" s="396">
        <v>1</v>
      </c>
      <c r="D62" s="397">
        <v>12</v>
      </c>
      <c r="E62" s="396">
        <v>12</v>
      </c>
      <c r="F62" s="398">
        <v>12</v>
      </c>
      <c r="G62" s="398">
        <v>12</v>
      </c>
      <c r="H62" s="393"/>
      <c r="I62" s="359"/>
    </row>
    <row r="63" spans="1:9" ht="35.4" customHeight="1" x14ac:dyDescent="0.3">
      <c r="A63" s="394" t="s">
        <v>170</v>
      </c>
      <c r="B63" s="395"/>
      <c r="C63" s="396">
        <v>0</v>
      </c>
      <c r="D63" s="397">
        <v>0</v>
      </c>
      <c r="E63" s="396">
        <v>0</v>
      </c>
      <c r="F63" s="399"/>
      <c r="G63" s="399"/>
      <c r="H63" s="393"/>
      <c r="I63" s="359"/>
    </row>
    <row r="64" spans="1:9" ht="34.200000000000003" customHeight="1" x14ac:dyDescent="0.3">
      <c r="A64" s="394" t="s">
        <v>171</v>
      </c>
      <c r="B64" s="395" t="s">
        <v>293</v>
      </c>
      <c r="C64" s="396">
        <v>12</v>
      </c>
      <c r="D64" s="397">
        <v>12</v>
      </c>
      <c r="E64" s="396">
        <v>12</v>
      </c>
      <c r="F64" s="398">
        <v>12</v>
      </c>
      <c r="G64" s="398">
        <v>12</v>
      </c>
      <c r="H64" s="393"/>
      <c r="I64" s="359"/>
    </row>
    <row r="65" spans="1:256" ht="31.5" customHeight="1" x14ac:dyDescent="0.3">
      <c r="A65" s="394" t="s">
        <v>294</v>
      </c>
      <c r="B65" s="395" t="s">
        <v>39</v>
      </c>
      <c r="C65" s="400"/>
      <c r="D65" s="396"/>
      <c r="E65" s="396"/>
      <c r="F65" s="396">
        <v>1</v>
      </c>
      <c r="G65" s="396">
        <v>1</v>
      </c>
      <c r="H65" s="393"/>
      <c r="I65" s="359"/>
    </row>
    <row r="66" spans="1:256" ht="59.4" customHeight="1" x14ac:dyDescent="0.3">
      <c r="A66" s="394" t="s">
        <v>295</v>
      </c>
      <c r="B66" s="395" t="s">
        <v>296</v>
      </c>
      <c r="C66" s="400"/>
      <c r="D66" s="400"/>
      <c r="E66" s="400"/>
      <c r="F66" s="400"/>
      <c r="G66" s="385">
        <v>1</v>
      </c>
      <c r="H66" s="393"/>
      <c r="I66" s="359"/>
    </row>
    <row r="67" spans="1:256" ht="12" customHeight="1" x14ac:dyDescent="0.3">
      <c r="A67" s="401"/>
      <c r="B67" s="402"/>
      <c r="C67" s="403"/>
      <c r="D67" s="403"/>
      <c r="E67" s="403"/>
      <c r="F67" s="403"/>
      <c r="G67" s="403"/>
      <c r="H67" s="393"/>
      <c r="I67" s="359"/>
    </row>
    <row r="68" spans="1:256" ht="32.4" customHeight="1" x14ac:dyDescent="0.3">
      <c r="A68" s="746" t="s">
        <v>20</v>
      </c>
      <c r="B68" s="746" t="s">
        <v>5</v>
      </c>
      <c r="C68" s="392" t="s">
        <v>6</v>
      </c>
      <c r="D68" s="392" t="s">
        <v>7</v>
      </c>
      <c r="E68" s="746" t="s">
        <v>8</v>
      </c>
      <c r="F68" s="746"/>
      <c r="G68" s="746"/>
      <c r="H68" s="393"/>
      <c r="I68" s="371"/>
      <c r="J68" s="371"/>
      <c r="K68" s="371"/>
      <c r="L68" s="371"/>
    </row>
    <row r="69" spans="1:256" ht="27" customHeight="1" x14ac:dyDescent="0.3">
      <c r="A69" s="746"/>
      <c r="B69" s="746"/>
      <c r="C69" s="382" t="s">
        <v>12</v>
      </c>
      <c r="D69" s="382" t="s">
        <v>24</v>
      </c>
      <c r="E69" s="382" t="s">
        <v>105</v>
      </c>
      <c r="F69" s="382" t="s">
        <v>210</v>
      </c>
      <c r="G69" s="382" t="s">
        <v>284</v>
      </c>
      <c r="H69" s="370"/>
      <c r="I69" s="371"/>
      <c r="J69" s="371"/>
      <c r="K69" s="371"/>
      <c r="L69" s="371"/>
    </row>
    <row r="70" spans="1:256" ht="31.2" customHeight="1" x14ac:dyDescent="0.3">
      <c r="A70" s="404" t="s">
        <v>13</v>
      </c>
      <c r="B70" s="382" t="s">
        <v>14</v>
      </c>
      <c r="C70" s="405">
        <f>C40</f>
        <v>88227</v>
      </c>
      <c r="D70" s="405">
        <f>D40</f>
        <v>60000</v>
      </c>
      <c r="E70" s="405">
        <f>E40</f>
        <v>89868</v>
      </c>
      <c r="F70" s="405">
        <f>F40</f>
        <v>312293</v>
      </c>
      <c r="G70" s="405">
        <f>G40</f>
        <v>497829</v>
      </c>
      <c r="H70" s="370"/>
      <c r="I70" s="371"/>
      <c r="J70" s="371"/>
      <c r="K70" s="371"/>
      <c r="L70" s="371"/>
    </row>
    <row r="71" spans="1:256" ht="39" customHeight="1" x14ac:dyDescent="0.3">
      <c r="A71" s="387" t="s">
        <v>21</v>
      </c>
      <c r="B71" s="388" t="s">
        <v>14</v>
      </c>
      <c r="C71" s="389">
        <f>SUM(C70)</f>
        <v>88227</v>
      </c>
      <c r="D71" s="389">
        <f>SUM(D70)</f>
        <v>60000</v>
      </c>
      <c r="E71" s="389">
        <f>SUM(E70)</f>
        <v>89868</v>
      </c>
      <c r="F71" s="389">
        <f>SUM(F70)</f>
        <v>312293</v>
      </c>
      <c r="G71" s="389">
        <f>SUM(G70)</f>
        <v>497829</v>
      </c>
      <c r="H71" s="370"/>
      <c r="I71" s="371"/>
      <c r="J71" s="406"/>
      <c r="K71" s="406"/>
      <c r="L71" s="406"/>
    </row>
    <row r="73" spans="1:256" s="53" customFormat="1" ht="52.95" hidden="1" customHeight="1" x14ac:dyDescent="0.3">
      <c r="A73" s="716" t="s">
        <v>58</v>
      </c>
      <c r="B73" s="716"/>
      <c r="C73" s="716"/>
      <c r="D73" s="716"/>
      <c r="E73" s="716"/>
      <c r="F73" s="716"/>
      <c r="G73" s="716"/>
      <c r="H73" s="716"/>
      <c r="I73" s="68"/>
      <c r="J73" s="90"/>
      <c r="K73" s="90"/>
      <c r="L73" s="90"/>
      <c r="M73" s="90"/>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66"/>
      <c r="EQ73" s="66"/>
      <c r="ER73" s="66"/>
      <c r="ES73" s="66"/>
      <c r="ET73" s="66"/>
      <c r="EU73" s="66"/>
      <c r="EV73" s="66"/>
      <c r="EW73" s="66"/>
      <c r="EX73" s="66"/>
      <c r="EY73" s="66"/>
      <c r="EZ73" s="66"/>
      <c r="FA73" s="66"/>
      <c r="FB73" s="66"/>
      <c r="FC73" s="66"/>
      <c r="FD73" s="66"/>
      <c r="FE73" s="66"/>
      <c r="FF73" s="66"/>
      <c r="FG73" s="66"/>
      <c r="FH73" s="66"/>
      <c r="FI73" s="66"/>
      <c r="FJ73" s="66"/>
      <c r="FK73" s="66"/>
      <c r="FL73" s="66"/>
      <c r="FM73" s="66"/>
      <c r="FN73" s="66"/>
      <c r="FO73" s="66"/>
      <c r="FP73" s="66"/>
      <c r="FQ73" s="66"/>
      <c r="FR73" s="66"/>
      <c r="FS73" s="66"/>
      <c r="FT73" s="66"/>
      <c r="FU73" s="66"/>
      <c r="FV73" s="66"/>
      <c r="FW73" s="66"/>
      <c r="FX73" s="66"/>
      <c r="FY73" s="66"/>
      <c r="FZ73" s="66"/>
      <c r="GA73" s="66"/>
      <c r="GB73" s="66"/>
      <c r="GC73" s="66"/>
      <c r="GD73" s="66"/>
      <c r="GE73" s="66"/>
      <c r="GF73" s="66"/>
      <c r="GG73" s="66"/>
      <c r="GH73" s="66"/>
      <c r="GI73" s="66"/>
      <c r="GJ73" s="66"/>
      <c r="GK73" s="66"/>
      <c r="GL73" s="66"/>
      <c r="GM73" s="66"/>
      <c r="GN73" s="66"/>
      <c r="GO73" s="66"/>
      <c r="GP73" s="66"/>
      <c r="GQ73" s="66"/>
      <c r="GR73" s="66"/>
      <c r="GS73" s="66"/>
      <c r="GT73" s="66"/>
      <c r="GU73" s="66"/>
      <c r="GV73" s="66"/>
      <c r="GW73" s="66"/>
      <c r="GX73" s="66"/>
      <c r="GY73" s="66"/>
      <c r="GZ73" s="66"/>
      <c r="HA73" s="66"/>
      <c r="HB73" s="66"/>
      <c r="HC73" s="66"/>
      <c r="HD73" s="66"/>
      <c r="HE73" s="66"/>
      <c r="HF73" s="66"/>
      <c r="HG73" s="66"/>
      <c r="HH73" s="66"/>
      <c r="HI73" s="66"/>
      <c r="HJ73" s="66"/>
      <c r="HK73" s="66"/>
      <c r="HL73" s="66"/>
      <c r="HM73" s="66"/>
      <c r="HN73" s="66"/>
      <c r="HO73" s="66"/>
      <c r="HP73" s="66"/>
      <c r="HQ73" s="66"/>
      <c r="HR73" s="66"/>
      <c r="HS73" s="66"/>
      <c r="HT73" s="66"/>
      <c r="HU73" s="66"/>
      <c r="HV73" s="66"/>
      <c r="HW73" s="66"/>
      <c r="HX73" s="66"/>
      <c r="HY73" s="66"/>
      <c r="HZ73" s="66"/>
      <c r="IA73" s="66"/>
      <c r="IB73" s="66"/>
      <c r="IC73" s="66"/>
      <c r="ID73" s="66"/>
      <c r="IE73" s="66"/>
      <c r="IF73" s="66"/>
      <c r="IG73" s="66"/>
      <c r="IH73" s="66"/>
      <c r="II73" s="66"/>
      <c r="IJ73" s="66"/>
      <c r="IK73" s="66"/>
      <c r="IL73" s="66"/>
      <c r="IM73" s="66"/>
      <c r="IN73" s="66"/>
      <c r="IO73" s="66"/>
      <c r="IP73" s="66"/>
      <c r="IQ73" s="66"/>
      <c r="IR73" s="66"/>
      <c r="IS73" s="66"/>
      <c r="IT73" s="66"/>
      <c r="IU73" s="66"/>
      <c r="IV73" s="66"/>
    </row>
    <row r="74" spans="1:256" s="53" customFormat="1" ht="16.2" hidden="1" customHeight="1" x14ac:dyDescent="0.3">
      <c r="A74" s="64" t="s">
        <v>59</v>
      </c>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5"/>
      <c r="FF74" s="75"/>
      <c r="FG74" s="75"/>
      <c r="FH74" s="75"/>
      <c r="FI74" s="75"/>
      <c r="FJ74" s="75"/>
      <c r="FK74" s="75"/>
      <c r="FL74" s="75"/>
      <c r="FM74" s="75"/>
      <c r="FN74" s="75"/>
      <c r="FO74" s="75"/>
      <c r="FP74" s="75"/>
      <c r="FQ74" s="75"/>
      <c r="FR74" s="75"/>
      <c r="FS74" s="75"/>
      <c r="FT74" s="75"/>
      <c r="FU74" s="75"/>
      <c r="FV74" s="75"/>
      <c r="FW74" s="75"/>
      <c r="FX74" s="75"/>
      <c r="FY74" s="75"/>
      <c r="FZ74" s="75"/>
      <c r="GA74" s="75"/>
      <c r="GB74" s="75"/>
      <c r="GC74" s="75"/>
      <c r="GD74" s="75"/>
      <c r="GE74" s="75"/>
      <c r="GF74" s="75"/>
      <c r="GG74" s="75"/>
      <c r="GH74" s="75"/>
      <c r="GI74" s="75"/>
      <c r="GJ74" s="75"/>
      <c r="GK74" s="75"/>
      <c r="GL74" s="75"/>
      <c r="GM74" s="75"/>
      <c r="GN74" s="75"/>
      <c r="GO74" s="75"/>
      <c r="GP74" s="75"/>
      <c r="GQ74" s="75"/>
      <c r="GR74" s="75"/>
      <c r="GS74" s="75"/>
      <c r="GT74" s="75"/>
      <c r="GU74" s="75"/>
      <c r="GV74" s="75"/>
      <c r="GW74" s="75"/>
      <c r="GX74" s="75"/>
      <c r="GY74" s="75"/>
      <c r="GZ74" s="75"/>
      <c r="HA74" s="75"/>
      <c r="HB74" s="75"/>
      <c r="HC74" s="75"/>
      <c r="HD74" s="75"/>
      <c r="HE74" s="75"/>
      <c r="HF74" s="75"/>
      <c r="HG74" s="75"/>
      <c r="HH74" s="75"/>
      <c r="HI74" s="75"/>
      <c r="HJ74" s="75"/>
      <c r="HK74" s="75"/>
      <c r="HL74" s="75"/>
      <c r="HM74" s="75"/>
      <c r="HN74" s="75"/>
      <c r="HO74" s="75"/>
      <c r="HP74" s="75"/>
      <c r="HQ74" s="75"/>
      <c r="HR74" s="75"/>
      <c r="HS74" s="75"/>
      <c r="HT74" s="75"/>
      <c r="HU74" s="75"/>
      <c r="HV74" s="75"/>
      <c r="HW74" s="75"/>
      <c r="HX74" s="75"/>
      <c r="HY74" s="75"/>
      <c r="HZ74" s="75"/>
      <c r="IA74" s="75"/>
      <c r="IB74" s="75"/>
      <c r="IC74" s="75"/>
      <c r="ID74" s="75"/>
      <c r="IE74" s="75"/>
      <c r="IF74" s="75"/>
      <c r="IG74" s="75"/>
      <c r="IH74" s="75"/>
      <c r="II74" s="75"/>
      <c r="IJ74" s="75"/>
      <c r="IK74" s="75"/>
      <c r="IL74" s="75"/>
      <c r="IM74" s="75"/>
      <c r="IN74" s="75"/>
      <c r="IO74" s="75"/>
      <c r="IP74" s="75"/>
      <c r="IQ74" s="75"/>
      <c r="IR74" s="75"/>
      <c r="IS74" s="75"/>
      <c r="IT74" s="75"/>
      <c r="IU74" s="75"/>
      <c r="IV74" s="75"/>
    </row>
    <row r="75" spans="1:256" s="53" customFormat="1" ht="31.2" hidden="1" customHeight="1" x14ac:dyDescent="0.3">
      <c r="A75" s="717" t="s">
        <v>52</v>
      </c>
      <c r="B75" s="717"/>
      <c r="C75" s="717"/>
      <c r="D75" s="717"/>
      <c r="E75" s="717"/>
      <c r="F75" s="717"/>
      <c r="G75" s="717"/>
      <c r="H75" s="717"/>
      <c r="I75" s="717"/>
      <c r="J75" s="717"/>
      <c r="K75" s="717"/>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c r="EO75" s="75"/>
      <c r="EP75" s="75"/>
      <c r="EQ75" s="75"/>
      <c r="ER75" s="75"/>
      <c r="ES75" s="75"/>
      <c r="ET75" s="75"/>
      <c r="EU75" s="75"/>
      <c r="EV75" s="75"/>
      <c r="EW75" s="75"/>
      <c r="EX75" s="75"/>
      <c r="EY75" s="75"/>
      <c r="EZ75" s="75"/>
      <c r="FA75" s="75"/>
      <c r="FB75" s="75"/>
      <c r="FC75" s="75"/>
      <c r="FD75" s="75"/>
      <c r="FE75" s="75"/>
      <c r="FF75" s="75"/>
      <c r="FG75" s="75"/>
      <c r="FH75" s="75"/>
      <c r="FI75" s="75"/>
      <c r="FJ75" s="75"/>
      <c r="FK75" s="75"/>
      <c r="FL75" s="75"/>
      <c r="FM75" s="75"/>
      <c r="FN75" s="75"/>
      <c r="FO75" s="75"/>
      <c r="FP75" s="75"/>
      <c r="FQ75" s="75"/>
      <c r="FR75" s="75"/>
      <c r="FS75" s="75"/>
      <c r="FT75" s="75"/>
      <c r="FU75" s="75"/>
      <c r="FV75" s="75"/>
      <c r="FW75" s="75"/>
      <c r="FX75" s="75"/>
      <c r="FY75" s="75"/>
      <c r="FZ75" s="75"/>
      <c r="GA75" s="75"/>
      <c r="GB75" s="75"/>
      <c r="GC75" s="75"/>
      <c r="GD75" s="75"/>
      <c r="GE75" s="75"/>
      <c r="GF75" s="75"/>
      <c r="GG75" s="75"/>
      <c r="GH75" s="75"/>
      <c r="GI75" s="75"/>
      <c r="GJ75" s="75"/>
      <c r="GK75" s="75"/>
      <c r="GL75" s="75"/>
      <c r="GM75" s="75"/>
      <c r="GN75" s="75"/>
      <c r="GO75" s="75"/>
      <c r="GP75" s="75"/>
      <c r="GQ75" s="75"/>
      <c r="GR75" s="75"/>
      <c r="GS75" s="75"/>
      <c r="GT75" s="75"/>
      <c r="GU75" s="75"/>
      <c r="GV75" s="75"/>
      <c r="GW75" s="75"/>
      <c r="GX75" s="75"/>
      <c r="GY75" s="75"/>
      <c r="GZ75" s="75"/>
      <c r="HA75" s="75"/>
      <c r="HB75" s="75"/>
      <c r="HC75" s="75"/>
      <c r="HD75" s="75"/>
      <c r="HE75" s="75"/>
      <c r="HF75" s="75"/>
      <c r="HG75" s="75"/>
      <c r="HH75" s="75"/>
      <c r="HI75" s="75"/>
      <c r="HJ75" s="75"/>
      <c r="HK75" s="75"/>
      <c r="HL75" s="75"/>
      <c r="HM75" s="75"/>
      <c r="HN75" s="75"/>
      <c r="HO75" s="75"/>
      <c r="HP75" s="75"/>
      <c r="HQ75" s="75"/>
      <c r="HR75" s="75"/>
      <c r="HS75" s="75"/>
      <c r="HT75" s="75"/>
      <c r="HU75" s="75"/>
      <c r="HV75" s="75"/>
      <c r="HW75" s="75"/>
      <c r="HX75" s="75"/>
      <c r="HY75" s="75"/>
      <c r="HZ75" s="75"/>
      <c r="IA75" s="75"/>
      <c r="IB75" s="75"/>
      <c r="IC75" s="75"/>
      <c r="ID75" s="75"/>
      <c r="IE75" s="75"/>
      <c r="IF75" s="75"/>
      <c r="IG75" s="75"/>
      <c r="IH75" s="75"/>
      <c r="II75" s="75"/>
      <c r="IJ75" s="75"/>
      <c r="IK75" s="75"/>
      <c r="IL75" s="75"/>
      <c r="IM75" s="75"/>
      <c r="IN75" s="75"/>
      <c r="IO75" s="75"/>
      <c r="IP75" s="75"/>
      <c r="IQ75" s="75"/>
      <c r="IR75" s="75"/>
      <c r="IS75" s="75"/>
      <c r="IT75" s="75"/>
      <c r="IU75" s="75"/>
      <c r="IV75" s="75"/>
    </row>
    <row r="76" spans="1:256" s="53" customFormat="1" ht="22.2" hidden="1" customHeight="1" x14ac:dyDescent="0.3">
      <c r="A76" s="200" t="s">
        <v>54</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c r="FX76" s="118"/>
      <c r="FY76" s="118"/>
      <c r="FZ76" s="118"/>
      <c r="GA76" s="118"/>
      <c r="GB76" s="118"/>
      <c r="GC76" s="118"/>
      <c r="GD76" s="118"/>
      <c r="GE76" s="118"/>
      <c r="GF76" s="118"/>
      <c r="GG76" s="118"/>
      <c r="GH76" s="118"/>
      <c r="GI76" s="118"/>
      <c r="GJ76" s="118"/>
      <c r="GK76" s="118"/>
      <c r="GL76" s="118"/>
      <c r="GM76" s="118"/>
      <c r="GN76" s="118"/>
      <c r="GO76" s="118"/>
      <c r="GP76" s="118"/>
      <c r="GQ76" s="118"/>
      <c r="GR76" s="118"/>
      <c r="GS76" s="118"/>
      <c r="GT76" s="118"/>
      <c r="GU76" s="118"/>
      <c r="GV76" s="118"/>
      <c r="GW76" s="118"/>
      <c r="GX76" s="118"/>
      <c r="GY76" s="118"/>
      <c r="GZ76" s="118"/>
      <c r="HA76" s="118"/>
      <c r="HB76" s="118"/>
      <c r="HC76" s="118"/>
      <c r="HD76" s="118"/>
      <c r="HE76" s="118"/>
      <c r="HF76" s="118"/>
      <c r="HG76" s="118"/>
      <c r="HH76" s="118"/>
      <c r="HI76" s="118"/>
      <c r="HJ76" s="118"/>
      <c r="HK76" s="118"/>
      <c r="HL76" s="118"/>
      <c r="HM76" s="118"/>
      <c r="HN76" s="118"/>
      <c r="HO76" s="118"/>
      <c r="HP76" s="118"/>
      <c r="HQ76" s="118"/>
      <c r="HR76" s="118"/>
      <c r="HS76" s="118"/>
      <c r="HT76" s="118"/>
      <c r="HU76" s="118"/>
      <c r="HV76" s="118"/>
      <c r="HW76" s="118"/>
      <c r="HX76" s="118"/>
      <c r="HY76" s="118"/>
      <c r="HZ76" s="118"/>
      <c r="IA76" s="118"/>
      <c r="IB76" s="118"/>
      <c r="IC76" s="118"/>
      <c r="ID76" s="118"/>
      <c r="IE76" s="118"/>
      <c r="IF76" s="118"/>
      <c r="IG76" s="118"/>
      <c r="IH76" s="118"/>
      <c r="II76" s="118"/>
      <c r="IJ76" s="118"/>
      <c r="IK76" s="118"/>
      <c r="IL76" s="118"/>
      <c r="IM76" s="118"/>
      <c r="IN76" s="118"/>
      <c r="IO76" s="118"/>
      <c r="IP76" s="118"/>
      <c r="IQ76" s="118"/>
      <c r="IR76" s="118"/>
      <c r="IS76" s="118"/>
      <c r="IT76" s="118"/>
      <c r="IU76" s="118"/>
      <c r="IV76" s="118"/>
    </row>
    <row r="77" spans="1:256" s="111" customFormat="1" ht="69.599999999999994" hidden="1" customHeight="1" x14ac:dyDescent="0.3">
      <c r="A77" s="749" t="s">
        <v>172</v>
      </c>
      <c r="B77" s="749"/>
      <c r="C77" s="749"/>
      <c r="D77" s="749"/>
      <c r="E77" s="749"/>
      <c r="F77" s="749"/>
      <c r="G77" s="749"/>
      <c r="H77" s="749"/>
      <c r="I77" s="115"/>
      <c r="J77" s="115"/>
      <c r="K77" s="115"/>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c r="GL77" s="52"/>
      <c r="GM77" s="52"/>
      <c r="GN77" s="52"/>
      <c r="GO77" s="52"/>
      <c r="GP77" s="52"/>
      <c r="GQ77" s="52"/>
      <c r="GR77" s="52"/>
      <c r="GS77" s="52"/>
      <c r="GT77" s="52"/>
      <c r="GU77" s="52"/>
      <c r="GV77" s="52"/>
      <c r="GW77" s="52"/>
      <c r="GX77" s="52"/>
      <c r="GY77" s="52"/>
      <c r="GZ77" s="52"/>
      <c r="HA77" s="52"/>
      <c r="HB77" s="52"/>
      <c r="HC77" s="52"/>
      <c r="HD77" s="52"/>
      <c r="HE77" s="52"/>
      <c r="HF77" s="52"/>
      <c r="HG77" s="52"/>
      <c r="HH77" s="52"/>
      <c r="HI77" s="52"/>
      <c r="HJ77" s="52"/>
      <c r="HK77" s="52"/>
      <c r="HL77" s="52"/>
      <c r="HM77" s="52"/>
      <c r="HN77" s="52"/>
      <c r="HO77" s="52"/>
      <c r="HP77" s="52"/>
      <c r="HQ77" s="52"/>
      <c r="HR77" s="52"/>
      <c r="HS77" s="52"/>
      <c r="HT77" s="52"/>
      <c r="HU77" s="52"/>
      <c r="HV77" s="52"/>
      <c r="HW77" s="52"/>
      <c r="HX77" s="52"/>
      <c r="HY77" s="52"/>
      <c r="HZ77" s="52"/>
      <c r="IA77" s="52"/>
      <c r="IB77" s="52"/>
      <c r="IC77" s="52"/>
      <c r="ID77" s="52"/>
      <c r="IE77" s="52"/>
      <c r="IF77" s="52"/>
      <c r="IG77" s="52"/>
      <c r="IH77" s="52"/>
      <c r="II77" s="52"/>
      <c r="IJ77" s="52"/>
      <c r="IK77" s="52"/>
      <c r="IL77" s="52"/>
      <c r="IM77" s="52"/>
      <c r="IN77" s="52"/>
      <c r="IO77" s="52"/>
      <c r="IP77" s="52"/>
      <c r="IQ77" s="52"/>
      <c r="IR77" s="52"/>
      <c r="IS77" s="52"/>
      <c r="IT77" s="52"/>
      <c r="IU77" s="52"/>
      <c r="IV77" s="52"/>
    </row>
    <row r="78" spans="1:256" s="111" customFormat="1" ht="61.2" hidden="1" customHeight="1" x14ac:dyDescent="0.3">
      <c r="A78" s="750" t="s">
        <v>19</v>
      </c>
      <c r="B78" s="750"/>
      <c r="C78" s="751" t="s">
        <v>5</v>
      </c>
      <c r="D78" s="352" t="s">
        <v>173</v>
      </c>
      <c r="E78" s="352" t="s">
        <v>176</v>
      </c>
      <c r="F78" s="751" t="s">
        <v>37</v>
      </c>
      <c r="G78" s="751"/>
      <c r="H78" s="75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1"/>
      <c r="FX78" s="91"/>
      <c r="FY78" s="91"/>
      <c r="FZ78" s="91"/>
      <c r="GA78" s="91"/>
      <c r="GB78" s="91"/>
      <c r="GC78" s="91"/>
      <c r="GD78" s="91"/>
      <c r="GE78" s="91"/>
      <c r="GF78" s="91"/>
      <c r="GG78" s="91"/>
      <c r="GH78" s="91"/>
      <c r="GI78" s="91"/>
      <c r="GJ78" s="91"/>
      <c r="GK78" s="91"/>
      <c r="GL78" s="91"/>
      <c r="GM78" s="91"/>
      <c r="GN78" s="91"/>
      <c r="GO78" s="91"/>
      <c r="GP78" s="91"/>
      <c r="GQ78" s="91"/>
      <c r="GR78" s="91"/>
      <c r="GS78" s="91"/>
      <c r="GT78" s="91"/>
      <c r="GU78" s="91"/>
      <c r="GV78" s="91"/>
      <c r="GW78" s="91"/>
      <c r="GX78" s="91"/>
      <c r="GY78" s="91"/>
      <c r="GZ78" s="91"/>
      <c r="HA78" s="91"/>
      <c r="HB78" s="91"/>
      <c r="HC78" s="91"/>
      <c r="HD78" s="91"/>
      <c r="HE78" s="91"/>
      <c r="HF78" s="91"/>
      <c r="HG78" s="91"/>
      <c r="HH78" s="91"/>
      <c r="HI78" s="91"/>
      <c r="HJ78" s="91"/>
      <c r="HK78" s="91"/>
      <c r="HL78" s="91"/>
      <c r="HM78" s="91"/>
      <c r="HN78" s="91"/>
      <c r="HO78" s="91"/>
      <c r="HP78" s="91"/>
      <c r="HQ78" s="91"/>
      <c r="HR78" s="91"/>
      <c r="HS78" s="91"/>
      <c r="HT78" s="91"/>
      <c r="HU78" s="91"/>
      <c r="HV78" s="91"/>
      <c r="HW78" s="91"/>
      <c r="HX78" s="91"/>
      <c r="HY78" s="91"/>
      <c r="HZ78" s="91"/>
      <c r="IA78" s="91"/>
      <c r="IB78" s="91"/>
      <c r="IC78" s="91"/>
      <c r="ID78" s="91"/>
      <c r="IE78" s="91"/>
      <c r="IF78" s="91"/>
      <c r="IG78" s="91"/>
      <c r="IH78" s="91"/>
      <c r="II78" s="91"/>
      <c r="IJ78" s="91"/>
      <c r="IK78" s="91"/>
      <c r="IL78" s="91"/>
      <c r="IM78" s="91"/>
      <c r="IN78" s="91"/>
      <c r="IO78" s="91"/>
      <c r="IP78" s="91"/>
      <c r="IQ78" s="91"/>
      <c r="IR78" s="91"/>
      <c r="IS78" s="91"/>
      <c r="IT78" s="91"/>
      <c r="IU78" s="91"/>
      <c r="IV78" s="91"/>
    </row>
    <row r="79" spans="1:256" s="93" customFormat="1" ht="25.95" hidden="1" customHeight="1" x14ac:dyDescent="0.3">
      <c r="A79" s="750"/>
      <c r="B79" s="750"/>
      <c r="C79" s="751"/>
      <c r="D79" s="205"/>
      <c r="E79" s="206" t="s">
        <v>11</v>
      </c>
      <c r="F79" s="352" t="s">
        <v>12</v>
      </c>
      <c r="G79" s="352" t="s">
        <v>24</v>
      </c>
      <c r="H79" s="352" t="s">
        <v>105</v>
      </c>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FY79" s="92"/>
      <c r="FZ79" s="92"/>
      <c r="GA79" s="92"/>
      <c r="GB79" s="92"/>
      <c r="GC79" s="92"/>
      <c r="GD79" s="92"/>
      <c r="GE79" s="92"/>
      <c r="GF79" s="92"/>
      <c r="GG79" s="92"/>
      <c r="GH79" s="92"/>
      <c r="GI79" s="92"/>
      <c r="GJ79" s="92"/>
      <c r="GK79" s="92"/>
      <c r="GL79" s="92"/>
      <c r="GM79" s="92"/>
      <c r="GN79" s="92"/>
      <c r="GO79" s="92"/>
      <c r="GP79" s="92"/>
      <c r="GQ79" s="92"/>
      <c r="GR79" s="92"/>
      <c r="GS79" s="92"/>
      <c r="GT79" s="92"/>
      <c r="GU79" s="92"/>
      <c r="GV79" s="92"/>
      <c r="GW79" s="92"/>
      <c r="GX79" s="92"/>
      <c r="GY79" s="92"/>
      <c r="GZ79" s="92"/>
      <c r="HA79" s="92"/>
      <c r="HB79" s="92"/>
      <c r="HC79" s="92"/>
      <c r="HD79" s="92"/>
      <c r="HE79" s="92"/>
      <c r="HF79" s="92"/>
      <c r="HG79" s="92"/>
      <c r="HH79" s="92"/>
      <c r="HI79" s="92"/>
      <c r="HJ79" s="92"/>
      <c r="HK79" s="92"/>
      <c r="HL79" s="92"/>
      <c r="HM79" s="92"/>
      <c r="HN79" s="92"/>
      <c r="HO79" s="92"/>
      <c r="HP79" s="92"/>
      <c r="HQ79" s="92"/>
      <c r="HR79" s="92"/>
      <c r="HS79" s="92"/>
      <c r="HT79" s="92"/>
      <c r="HU79" s="92"/>
      <c r="HV79" s="92"/>
      <c r="HW79" s="92"/>
      <c r="HX79" s="92"/>
      <c r="HY79" s="92"/>
      <c r="HZ79" s="92"/>
      <c r="IA79" s="92"/>
      <c r="IB79" s="92"/>
      <c r="IC79" s="92"/>
      <c r="ID79" s="92"/>
      <c r="IE79" s="92"/>
      <c r="IF79" s="92"/>
      <c r="IG79" s="92"/>
      <c r="IH79" s="92"/>
      <c r="II79" s="92"/>
      <c r="IJ79" s="92"/>
      <c r="IK79" s="92"/>
      <c r="IL79" s="92"/>
      <c r="IM79" s="92"/>
      <c r="IN79" s="92"/>
      <c r="IO79" s="92"/>
      <c r="IP79" s="92"/>
      <c r="IQ79" s="92"/>
      <c r="IR79" s="92"/>
      <c r="IS79" s="92"/>
      <c r="IT79" s="92"/>
      <c r="IU79" s="92"/>
      <c r="IV79" s="92"/>
    </row>
    <row r="80" spans="1:256" s="111" customFormat="1" ht="28.2" hidden="1" customHeight="1" x14ac:dyDescent="0.3">
      <c r="A80" s="713" t="s">
        <v>19</v>
      </c>
      <c r="B80" s="714"/>
      <c r="C80" s="355" t="s">
        <v>60</v>
      </c>
      <c r="D80" s="355" t="s">
        <v>60</v>
      </c>
      <c r="E80" s="355" t="s">
        <v>60</v>
      </c>
      <c r="F80" s="355" t="s">
        <v>60</v>
      </c>
      <c r="G80" s="355" t="s">
        <v>60</v>
      </c>
      <c r="H80" s="183"/>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92"/>
      <c r="DE80" s="92"/>
      <c r="DF80" s="92"/>
      <c r="DG80" s="92"/>
      <c r="DH80" s="92"/>
      <c r="DI80" s="92"/>
      <c r="DJ80" s="92"/>
      <c r="DK80" s="92"/>
      <c r="DL80" s="92"/>
      <c r="DM80" s="92"/>
      <c r="DN80" s="92"/>
      <c r="DO80" s="92"/>
      <c r="DP80" s="92"/>
      <c r="DQ80" s="92"/>
      <c r="DR80" s="92"/>
      <c r="DS80" s="92"/>
      <c r="DT80" s="92"/>
      <c r="DU80" s="92"/>
      <c r="DV80" s="92"/>
      <c r="DW80" s="92"/>
      <c r="DX80" s="92"/>
      <c r="DY80" s="92"/>
      <c r="DZ80" s="92"/>
      <c r="EA80" s="92"/>
      <c r="EB80" s="92"/>
      <c r="EC80" s="92"/>
      <c r="ED80" s="92"/>
      <c r="EE80" s="92"/>
      <c r="EF80" s="92"/>
      <c r="EG80" s="92"/>
      <c r="EH80" s="92"/>
      <c r="EI80" s="92"/>
      <c r="EJ80" s="92"/>
      <c r="EK80" s="92"/>
      <c r="EL80" s="92"/>
      <c r="EM80" s="92"/>
      <c r="EN80" s="92"/>
      <c r="EO80" s="92"/>
      <c r="EP80" s="92"/>
      <c r="EQ80" s="92"/>
      <c r="ER80" s="92"/>
      <c r="ES80" s="92"/>
      <c r="ET80" s="92"/>
      <c r="EU80" s="92"/>
      <c r="EV80" s="92"/>
      <c r="EW80" s="92"/>
      <c r="EX80" s="92"/>
      <c r="EY80" s="92"/>
      <c r="EZ80" s="92"/>
      <c r="FA80" s="92"/>
      <c r="FB80" s="92"/>
      <c r="FC80" s="92"/>
      <c r="FD80" s="92"/>
      <c r="FE80" s="92"/>
      <c r="FF80" s="92"/>
      <c r="FG80" s="92"/>
      <c r="FH80" s="92"/>
      <c r="FI80" s="92"/>
      <c r="FJ80" s="92"/>
      <c r="FK80" s="92"/>
      <c r="FL80" s="92"/>
      <c r="FM80" s="92"/>
      <c r="FN80" s="92"/>
      <c r="FO80" s="92"/>
      <c r="FP80" s="92"/>
      <c r="FQ80" s="92"/>
      <c r="FR80" s="92"/>
      <c r="FS80" s="92"/>
      <c r="FT80" s="92"/>
      <c r="FU80" s="92"/>
      <c r="FV80" s="92"/>
      <c r="FW80" s="92"/>
      <c r="FX80" s="92"/>
      <c r="FY80" s="92"/>
      <c r="FZ80" s="92"/>
      <c r="GA80" s="92"/>
      <c r="GB80" s="92"/>
      <c r="GC80" s="92"/>
      <c r="GD80" s="92"/>
      <c r="GE80" s="92"/>
      <c r="GF80" s="92"/>
      <c r="GG80" s="92"/>
      <c r="GH80" s="92"/>
      <c r="GI80" s="92"/>
      <c r="GJ80" s="92"/>
      <c r="GK80" s="92"/>
      <c r="GL80" s="92"/>
      <c r="GM80" s="92"/>
      <c r="GN80" s="92"/>
      <c r="GO80" s="92"/>
      <c r="GP80" s="92"/>
      <c r="GQ80" s="92"/>
      <c r="GR80" s="92"/>
      <c r="GS80" s="92"/>
      <c r="GT80" s="92"/>
      <c r="GU80" s="92"/>
      <c r="GV80" s="92"/>
      <c r="GW80" s="92"/>
      <c r="GX80" s="92"/>
      <c r="GY80" s="92"/>
      <c r="GZ80" s="92"/>
      <c r="HA80" s="92"/>
      <c r="HB80" s="92"/>
      <c r="HC80" s="92"/>
      <c r="HD80" s="92"/>
      <c r="HE80" s="92"/>
      <c r="HF80" s="92"/>
      <c r="HG80" s="92"/>
      <c r="HH80" s="92"/>
      <c r="HI80" s="92"/>
      <c r="HJ80" s="92"/>
      <c r="HK80" s="92"/>
      <c r="HL80" s="92"/>
      <c r="HM80" s="92"/>
      <c r="HN80" s="92"/>
      <c r="HO80" s="92"/>
      <c r="HP80" s="92"/>
      <c r="HQ80" s="92"/>
      <c r="HR80" s="92"/>
      <c r="HS80" s="92"/>
      <c r="HT80" s="92"/>
      <c r="HU80" s="92"/>
      <c r="HV80" s="92"/>
      <c r="HW80" s="92"/>
      <c r="HX80" s="92"/>
      <c r="HY80" s="92"/>
      <c r="HZ80" s="92"/>
      <c r="IA80" s="92"/>
      <c r="IB80" s="92"/>
      <c r="IC80" s="92"/>
      <c r="ID80" s="92"/>
      <c r="IE80" s="92"/>
      <c r="IF80" s="92"/>
      <c r="IG80" s="92"/>
      <c r="IH80" s="92"/>
      <c r="II80" s="92"/>
      <c r="IJ80" s="92"/>
      <c r="IK80" s="92"/>
      <c r="IL80" s="92"/>
      <c r="IM80" s="92"/>
      <c r="IN80" s="92"/>
      <c r="IO80" s="92"/>
      <c r="IP80" s="92"/>
      <c r="IQ80" s="92"/>
      <c r="IR80" s="92"/>
      <c r="IS80" s="92"/>
      <c r="IT80" s="92"/>
      <c r="IU80" s="92"/>
      <c r="IV80" s="92"/>
    </row>
    <row r="81" spans="1:256" s="102" customFormat="1" ht="26.4" hidden="1" customHeight="1" x14ac:dyDescent="0.35">
      <c r="A81" s="752" t="s">
        <v>174</v>
      </c>
      <c r="B81" s="752"/>
      <c r="C81" s="95" t="s">
        <v>41</v>
      </c>
      <c r="D81" s="96"/>
      <c r="E81" s="45">
        <v>180000</v>
      </c>
      <c r="F81" s="45"/>
      <c r="G81" s="201"/>
      <c r="H81" s="207"/>
      <c r="M81" s="102" t="s">
        <v>48</v>
      </c>
    </row>
    <row r="82" spans="1:256" s="52" customFormat="1" ht="29.25" hidden="1" customHeight="1" x14ac:dyDescent="0.3">
      <c r="A82" s="747" t="s">
        <v>21</v>
      </c>
      <c r="B82" s="748"/>
      <c r="C82" s="202" t="s">
        <v>14</v>
      </c>
      <c r="D82" s="203" t="e">
        <f>#REF!</f>
        <v>#REF!</v>
      </c>
      <c r="E82" s="203" t="e">
        <f>#REF!</f>
        <v>#REF!</v>
      </c>
      <c r="F82" s="203">
        <f>C41</f>
        <v>0</v>
      </c>
      <c r="G82" s="203">
        <f>D41</f>
        <v>0</v>
      </c>
      <c r="H82" s="208"/>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92"/>
      <c r="IK82" s="92"/>
      <c r="IL82" s="92"/>
      <c r="IM82" s="92"/>
      <c r="IN82" s="92"/>
      <c r="IO82" s="92"/>
      <c r="IP82" s="92"/>
      <c r="IQ82" s="92"/>
      <c r="IR82" s="92"/>
      <c r="IS82" s="92"/>
      <c r="IT82" s="92"/>
      <c r="IU82" s="92"/>
      <c r="IV82" s="92"/>
    </row>
    <row r="83" spans="1:256" hidden="1" x14ac:dyDescent="0.3"/>
    <row r="87" spans="1:256" x14ac:dyDescent="0.3">
      <c r="F87" s="359" t="s">
        <v>48</v>
      </c>
    </row>
  </sheetData>
  <mergeCells count="43">
    <mergeCell ref="A82:B82"/>
    <mergeCell ref="A68:A69"/>
    <mergeCell ref="B68:B69"/>
    <mergeCell ref="E68:G68"/>
    <mergeCell ref="A73:H73"/>
    <mergeCell ref="A75:K75"/>
    <mergeCell ref="A77:H77"/>
    <mergeCell ref="A78:B79"/>
    <mergeCell ref="C78:C79"/>
    <mergeCell ref="F78:H78"/>
    <mergeCell ref="A80:B80"/>
    <mergeCell ref="A81:B81"/>
    <mergeCell ref="A43:H43"/>
    <mergeCell ref="A45:G45"/>
    <mergeCell ref="A47:G47"/>
    <mergeCell ref="A48:A49"/>
    <mergeCell ref="B48:B49"/>
    <mergeCell ref="E48:G48"/>
    <mergeCell ref="A35:G35"/>
    <mergeCell ref="A36:G36"/>
    <mergeCell ref="A37:G37"/>
    <mergeCell ref="A38:A39"/>
    <mergeCell ref="B38:B39"/>
    <mergeCell ref="E38:G38"/>
    <mergeCell ref="A34:G34"/>
    <mergeCell ref="D9:G9"/>
    <mergeCell ref="D10:G10"/>
    <mergeCell ref="A20:G20"/>
    <mergeCell ref="A21:G21"/>
    <mergeCell ref="A22:G22"/>
    <mergeCell ref="A23:G23"/>
    <mergeCell ref="A25:G25"/>
    <mergeCell ref="A27:G27"/>
    <mergeCell ref="A29:G29"/>
    <mergeCell ref="A30:G30"/>
    <mergeCell ref="A33:G33"/>
    <mergeCell ref="A26:G26"/>
    <mergeCell ref="D8:G8"/>
    <mergeCell ref="F1:G1"/>
    <mergeCell ref="D2:G2"/>
    <mergeCell ref="D3:G3"/>
    <mergeCell ref="D4:G4"/>
    <mergeCell ref="D7:G7"/>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7" max="6" man="1"/>
    <brk id="4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40"/>
  <sheetViews>
    <sheetView tabSelected="1" topLeftCell="A47" zoomScale="60" zoomScaleNormal="60" zoomScaleSheetLayoutView="80" workbookViewId="0">
      <selection activeCell="C71" sqref="C71:G71"/>
    </sheetView>
  </sheetViews>
  <sheetFormatPr defaultRowHeight="13.8" x14ac:dyDescent="0.3"/>
  <cols>
    <col min="1" max="1" width="44.33203125" style="408" customWidth="1"/>
    <col min="2" max="2" width="19.33203125" style="408" customWidth="1"/>
    <col min="3" max="3" width="15" style="409" customWidth="1"/>
    <col min="4" max="4" width="16.33203125" style="409" customWidth="1"/>
    <col min="5" max="5" width="15.33203125" style="409" customWidth="1"/>
    <col min="6" max="6" width="14.109375" style="409" customWidth="1"/>
    <col min="7" max="7" width="15.88671875" style="409" customWidth="1"/>
    <col min="8" max="8" width="32.88671875" style="409" customWidth="1"/>
    <col min="9" max="9" width="11" style="419" customWidth="1"/>
    <col min="10" max="10" width="11.109375" style="409" customWidth="1"/>
    <col min="11" max="12" width="13.33203125" style="409" customWidth="1"/>
    <col min="13" max="13" width="13.88671875" style="409" customWidth="1"/>
    <col min="14" max="17" width="9.109375" style="409" customWidth="1"/>
    <col min="18" max="256" width="8.88671875" style="409"/>
    <col min="257" max="257" width="46.109375" style="409" customWidth="1"/>
    <col min="258" max="258" width="30.6640625" style="409" customWidth="1"/>
    <col min="259" max="259" width="20.88671875" style="409" customWidth="1"/>
    <col min="260" max="261" width="20.33203125" style="409" customWidth="1"/>
    <col min="262" max="262" width="14.6640625" style="409" customWidth="1"/>
    <col min="263" max="263" width="14" style="409" customWidth="1"/>
    <col min="264" max="264" width="32.88671875" style="409" customWidth="1"/>
    <col min="265" max="265" width="11" style="409" customWidth="1"/>
    <col min="266" max="266" width="11.109375" style="409" customWidth="1"/>
    <col min="267" max="268" width="13.33203125" style="409" customWidth="1"/>
    <col min="269" max="269" width="13.88671875" style="409" customWidth="1"/>
    <col min="270" max="273" width="9.109375" style="409" customWidth="1"/>
    <col min="274" max="512" width="8.88671875" style="409"/>
    <col min="513" max="513" width="46.109375" style="409" customWidth="1"/>
    <col min="514" max="514" width="30.6640625" style="409" customWidth="1"/>
    <col min="515" max="515" width="20.88671875" style="409" customWidth="1"/>
    <col min="516" max="517" width="20.33203125" style="409" customWidth="1"/>
    <col min="518" max="518" width="14.6640625" style="409" customWidth="1"/>
    <col min="519" max="519" width="14" style="409" customWidth="1"/>
    <col min="520" max="520" width="32.88671875" style="409" customWidth="1"/>
    <col min="521" max="521" width="11" style="409" customWidth="1"/>
    <col min="522" max="522" width="11.109375" style="409" customWidth="1"/>
    <col min="523" max="524" width="13.33203125" style="409" customWidth="1"/>
    <col min="525" max="525" width="13.88671875" style="409" customWidth="1"/>
    <col min="526" max="529" width="9.109375" style="409" customWidth="1"/>
    <col min="530" max="768" width="8.88671875" style="409"/>
    <col min="769" max="769" width="46.109375" style="409" customWidth="1"/>
    <col min="770" max="770" width="30.6640625" style="409" customWidth="1"/>
    <col min="771" max="771" width="20.88671875" style="409" customWidth="1"/>
    <col min="772" max="773" width="20.33203125" style="409" customWidth="1"/>
    <col min="774" max="774" width="14.6640625" style="409" customWidth="1"/>
    <col min="775" max="775" width="14" style="409" customWidth="1"/>
    <col min="776" max="776" width="32.88671875" style="409" customWidth="1"/>
    <col min="777" max="777" width="11" style="409" customWidth="1"/>
    <col min="778" max="778" width="11.109375" style="409" customWidth="1"/>
    <col min="779" max="780" width="13.33203125" style="409" customWidth="1"/>
    <col min="781" max="781" width="13.88671875" style="409" customWidth="1"/>
    <col min="782" max="785" width="9.109375" style="409" customWidth="1"/>
    <col min="786" max="1024" width="8.88671875" style="409"/>
    <col min="1025" max="1025" width="46.109375" style="409" customWidth="1"/>
    <col min="1026" max="1026" width="30.6640625" style="409" customWidth="1"/>
    <col min="1027" max="1027" width="20.88671875" style="409" customWidth="1"/>
    <col min="1028" max="1029" width="20.33203125" style="409" customWidth="1"/>
    <col min="1030" max="1030" width="14.6640625" style="409" customWidth="1"/>
    <col min="1031" max="1031" width="14" style="409" customWidth="1"/>
    <col min="1032" max="1032" width="32.88671875" style="409" customWidth="1"/>
    <col min="1033" max="1033" width="11" style="409" customWidth="1"/>
    <col min="1034" max="1034" width="11.109375" style="409" customWidth="1"/>
    <col min="1035" max="1036" width="13.33203125" style="409" customWidth="1"/>
    <col min="1037" max="1037" width="13.88671875" style="409" customWidth="1"/>
    <col min="1038" max="1041" width="9.109375" style="409" customWidth="1"/>
    <col min="1042" max="1280" width="8.88671875" style="409"/>
    <col min="1281" max="1281" width="46.109375" style="409" customWidth="1"/>
    <col min="1282" max="1282" width="30.6640625" style="409" customWidth="1"/>
    <col min="1283" max="1283" width="20.88671875" style="409" customWidth="1"/>
    <col min="1284" max="1285" width="20.33203125" style="409" customWidth="1"/>
    <col min="1286" max="1286" width="14.6640625" style="409" customWidth="1"/>
    <col min="1287" max="1287" width="14" style="409" customWidth="1"/>
    <col min="1288" max="1288" width="32.88671875" style="409" customWidth="1"/>
    <col min="1289" max="1289" width="11" style="409" customWidth="1"/>
    <col min="1290" max="1290" width="11.109375" style="409" customWidth="1"/>
    <col min="1291" max="1292" width="13.33203125" style="409" customWidth="1"/>
    <col min="1293" max="1293" width="13.88671875" style="409" customWidth="1"/>
    <col min="1294" max="1297" width="9.109375" style="409" customWidth="1"/>
    <col min="1298" max="1536" width="8.88671875" style="409"/>
    <col min="1537" max="1537" width="46.109375" style="409" customWidth="1"/>
    <col min="1538" max="1538" width="30.6640625" style="409" customWidth="1"/>
    <col min="1539" max="1539" width="20.88671875" style="409" customWidth="1"/>
    <col min="1540" max="1541" width="20.33203125" style="409" customWidth="1"/>
    <col min="1542" max="1542" width="14.6640625" style="409" customWidth="1"/>
    <col min="1543" max="1543" width="14" style="409" customWidth="1"/>
    <col min="1544" max="1544" width="32.88671875" style="409" customWidth="1"/>
    <col min="1545" max="1545" width="11" style="409" customWidth="1"/>
    <col min="1546" max="1546" width="11.109375" style="409" customWidth="1"/>
    <col min="1547" max="1548" width="13.33203125" style="409" customWidth="1"/>
    <col min="1549" max="1549" width="13.88671875" style="409" customWidth="1"/>
    <col min="1550" max="1553" width="9.109375" style="409" customWidth="1"/>
    <col min="1554" max="1792" width="8.88671875" style="409"/>
    <col min="1793" max="1793" width="46.109375" style="409" customWidth="1"/>
    <col min="1794" max="1794" width="30.6640625" style="409" customWidth="1"/>
    <col min="1795" max="1795" width="20.88671875" style="409" customWidth="1"/>
    <col min="1796" max="1797" width="20.33203125" style="409" customWidth="1"/>
    <col min="1798" max="1798" width="14.6640625" style="409" customWidth="1"/>
    <col min="1799" max="1799" width="14" style="409" customWidth="1"/>
    <col min="1800" max="1800" width="32.88671875" style="409" customWidth="1"/>
    <col min="1801" max="1801" width="11" style="409" customWidth="1"/>
    <col min="1802" max="1802" width="11.109375" style="409" customWidth="1"/>
    <col min="1803" max="1804" width="13.33203125" style="409" customWidth="1"/>
    <col min="1805" max="1805" width="13.88671875" style="409" customWidth="1"/>
    <col min="1806" max="1809" width="9.109375" style="409" customWidth="1"/>
    <col min="1810" max="2048" width="8.88671875" style="409"/>
    <col min="2049" max="2049" width="46.109375" style="409" customWidth="1"/>
    <col min="2050" max="2050" width="30.6640625" style="409" customWidth="1"/>
    <col min="2051" max="2051" width="20.88671875" style="409" customWidth="1"/>
    <col min="2052" max="2053" width="20.33203125" style="409" customWidth="1"/>
    <col min="2054" max="2054" width="14.6640625" style="409" customWidth="1"/>
    <col min="2055" max="2055" width="14" style="409" customWidth="1"/>
    <col min="2056" max="2056" width="32.88671875" style="409" customWidth="1"/>
    <col min="2057" max="2057" width="11" style="409" customWidth="1"/>
    <col min="2058" max="2058" width="11.109375" style="409" customWidth="1"/>
    <col min="2059" max="2060" width="13.33203125" style="409" customWidth="1"/>
    <col min="2061" max="2061" width="13.88671875" style="409" customWidth="1"/>
    <col min="2062" max="2065" width="9.109375" style="409" customWidth="1"/>
    <col min="2066" max="2304" width="8.88671875" style="409"/>
    <col min="2305" max="2305" width="46.109375" style="409" customWidth="1"/>
    <col min="2306" max="2306" width="30.6640625" style="409" customWidth="1"/>
    <col min="2307" max="2307" width="20.88671875" style="409" customWidth="1"/>
    <col min="2308" max="2309" width="20.33203125" style="409" customWidth="1"/>
    <col min="2310" max="2310" width="14.6640625" style="409" customWidth="1"/>
    <col min="2311" max="2311" width="14" style="409" customWidth="1"/>
    <col min="2312" max="2312" width="32.88671875" style="409" customWidth="1"/>
    <col min="2313" max="2313" width="11" style="409" customWidth="1"/>
    <col min="2314" max="2314" width="11.109375" style="409" customWidth="1"/>
    <col min="2315" max="2316" width="13.33203125" style="409" customWidth="1"/>
    <col min="2317" max="2317" width="13.88671875" style="409" customWidth="1"/>
    <col min="2318" max="2321" width="9.109375" style="409" customWidth="1"/>
    <col min="2322" max="2560" width="8.88671875" style="409"/>
    <col min="2561" max="2561" width="46.109375" style="409" customWidth="1"/>
    <col min="2562" max="2562" width="30.6640625" style="409" customWidth="1"/>
    <col min="2563" max="2563" width="20.88671875" style="409" customWidth="1"/>
    <col min="2564" max="2565" width="20.33203125" style="409" customWidth="1"/>
    <col min="2566" max="2566" width="14.6640625" style="409" customWidth="1"/>
    <col min="2567" max="2567" width="14" style="409" customWidth="1"/>
    <col min="2568" max="2568" width="32.88671875" style="409" customWidth="1"/>
    <col min="2569" max="2569" width="11" style="409" customWidth="1"/>
    <col min="2570" max="2570" width="11.109375" style="409" customWidth="1"/>
    <col min="2571" max="2572" width="13.33203125" style="409" customWidth="1"/>
    <col min="2573" max="2573" width="13.88671875" style="409" customWidth="1"/>
    <col min="2574" max="2577" width="9.109375" style="409" customWidth="1"/>
    <col min="2578" max="2816" width="8.88671875" style="409"/>
    <col min="2817" max="2817" width="46.109375" style="409" customWidth="1"/>
    <col min="2818" max="2818" width="30.6640625" style="409" customWidth="1"/>
    <col min="2819" max="2819" width="20.88671875" style="409" customWidth="1"/>
    <col min="2820" max="2821" width="20.33203125" style="409" customWidth="1"/>
    <col min="2822" max="2822" width="14.6640625" style="409" customWidth="1"/>
    <col min="2823" max="2823" width="14" style="409" customWidth="1"/>
    <col min="2824" max="2824" width="32.88671875" style="409" customWidth="1"/>
    <col min="2825" max="2825" width="11" style="409" customWidth="1"/>
    <col min="2826" max="2826" width="11.109375" style="409" customWidth="1"/>
    <col min="2827" max="2828" width="13.33203125" style="409" customWidth="1"/>
    <col min="2829" max="2829" width="13.88671875" style="409" customWidth="1"/>
    <col min="2830" max="2833" width="9.109375" style="409" customWidth="1"/>
    <col min="2834" max="3072" width="8.88671875" style="409"/>
    <col min="3073" max="3073" width="46.109375" style="409" customWidth="1"/>
    <col min="3074" max="3074" width="30.6640625" style="409" customWidth="1"/>
    <col min="3075" max="3075" width="20.88671875" style="409" customWidth="1"/>
    <col min="3076" max="3077" width="20.33203125" style="409" customWidth="1"/>
    <col min="3078" max="3078" width="14.6640625" style="409" customWidth="1"/>
    <col min="3079" max="3079" width="14" style="409" customWidth="1"/>
    <col min="3080" max="3080" width="32.88671875" style="409" customWidth="1"/>
    <col min="3081" max="3081" width="11" style="409" customWidth="1"/>
    <col min="3082" max="3082" width="11.109375" style="409" customWidth="1"/>
    <col min="3083" max="3084" width="13.33203125" style="409" customWidth="1"/>
    <col min="3085" max="3085" width="13.88671875" style="409" customWidth="1"/>
    <col min="3086" max="3089" width="9.109375" style="409" customWidth="1"/>
    <col min="3090" max="3328" width="8.88671875" style="409"/>
    <col min="3329" max="3329" width="46.109375" style="409" customWidth="1"/>
    <col min="3330" max="3330" width="30.6640625" style="409" customWidth="1"/>
    <col min="3331" max="3331" width="20.88671875" style="409" customWidth="1"/>
    <col min="3332" max="3333" width="20.33203125" style="409" customWidth="1"/>
    <col min="3334" max="3334" width="14.6640625" style="409" customWidth="1"/>
    <col min="3335" max="3335" width="14" style="409" customWidth="1"/>
    <col min="3336" max="3336" width="32.88671875" style="409" customWidth="1"/>
    <col min="3337" max="3337" width="11" style="409" customWidth="1"/>
    <col min="3338" max="3338" width="11.109375" style="409" customWidth="1"/>
    <col min="3339" max="3340" width="13.33203125" style="409" customWidth="1"/>
    <col min="3341" max="3341" width="13.88671875" style="409" customWidth="1"/>
    <col min="3342" max="3345" width="9.109375" style="409" customWidth="1"/>
    <col min="3346" max="3584" width="8.88671875" style="409"/>
    <col min="3585" max="3585" width="46.109375" style="409" customWidth="1"/>
    <col min="3586" max="3586" width="30.6640625" style="409" customWidth="1"/>
    <col min="3587" max="3587" width="20.88671875" style="409" customWidth="1"/>
    <col min="3588" max="3589" width="20.33203125" style="409" customWidth="1"/>
    <col min="3590" max="3590" width="14.6640625" style="409" customWidth="1"/>
    <col min="3591" max="3591" width="14" style="409" customWidth="1"/>
    <col min="3592" max="3592" width="32.88671875" style="409" customWidth="1"/>
    <col min="3593" max="3593" width="11" style="409" customWidth="1"/>
    <col min="3594" max="3594" width="11.109375" style="409" customWidth="1"/>
    <col min="3595" max="3596" width="13.33203125" style="409" customWidth="1"/>
    <col min="3597" max="3597" width="13.88671875" style="409" customWidth="1"/>
    <col min="3598" max="3601" width="9.109375" style="409" customWidth="1"/>
    <col min="3602" max="3840" width="8.88671875" style="409"/>
    <col min="3841" max="3841" width="46.109375" style="409" customWidth="1"/>
    <col min="3842" max="3842" width="30.6640625" style="409" customWidth="1"/>
    <col min="3843" max="3843" width="20.88671875" style="409" customWidth="1"/>
    <col min="3844" max="3845" width="20.33203125" style="409" customWidth="1"/>
    <col min="3846" max="3846" width="14.6640625" style="409" customWidth="1"/>
    <col min="3847" max="3847" width="14" style="409" customWidth="1"/>
    <col min="3848" max="3848" width="32.88671875" style="409" customWidth="1"/>
    <col min="3849" max="3849" width="11" style="409" customWidth="1"/>
    <col min="3850" max="3850" width="11.109375" style="409" customWidth="1"/>
    <col min="3851" max="3852" width="13.33203125" style="409" customWidth="1"/>
    <col min="3853" max="3853" width="13.88671875" style="409" customWidth="1"/>
    <col min="3854" max="3857" width="9.109375" style="409" customWidth="1"/>
    <col min="3858" max="4096" width="8.88671875" style="409"/>
    <col min="4097" max="4097" width="46.109375" style="409" customWidth="1"/>
    <col min="4098" max="4098" width="30.6640625" style="409" customWidth="1"/>
    <col min="4099" max="4099" width="20.88671875" style="409" customWidth="1"/>
    <col min="4100" max="4101" width="20.33203125" style="409" customWidth="1"/>
    <col min="4102" max="4102" width="14.6640625" style="409" customWidth="1"/>
    <col min="4103" max="4103" width="14" style="409" customWidth="1"/>
    <col min="4104" max="4104" width="32.88671875" style="409" customWidth="1"/>
    <col min="4105" max="4105" width="11" style="409" customWidth="1"/>
    <col min="4106" max="4106" width="11.109375" style="409" customWidth="1"/>
    <col min="4107" max="4108" width="13.33203125" style="409" customWidth="1"/>
    <col min="4109" max="4109" width="13.88671875" style="409" customWidth="1"/>
    <col min="4110" max="4113" width="9.109375" style="409" customWidth="1"/>
    <col min="4114" max="4352" width="8.88671875" style="409"/>
    <col min="4353" max="4353" width="46.109375" style="409" customWidth="1"/>
    <col min="4354" max="4354" width="30.6640625" style="409" customWidth="1"/>
    <col min="4355" max="4355" width="20.88671875" style="409" customWidth="1"/>
    <col min="4356" max="4357" width="20.33203125" style="409" customWidth="1"/>
    <col min="4358" max="4358" width="14.6640625" style="409" customWidth="1"/>
    <col min="4359" max="4359" width="14" style="409" customWidth="1"/>
    <col min="4360" max="4360" width="32.88671875" style="409" customWidth="1"/>
    <col min="4361" max="4361" width="11" style="409" customWidth="1"/>
    <col min="4362" max="4362" width="11.109375" style="409" customWidth="1"/>
    <col min="4363" max="4364" width="13.33203125" style="409" customWidth="1"/>
    <col min="4365" max="4365" width="13.88671875" style="409" customWidth="1"/>
    <col min="4366" max="4369" width="9.109375" style="409" customWidth="1"/>
    <col min="4370" max="4608" width="8.88671875" style="409"/>
    <col min="4609" max="4609" width="46.109375" style="409" customWidth="1"/>
    <col min="4610" max="4610" width="30.6640625" style="409" customWidth="1"/>
    <col min="4611" max="4611" width="20.88671875" style="409" customWidth="1"/>
    <col min="4612" max="4613" width="20.33203125" style="409" customWidth="1"/>
    <col min="4614" max="4614" width="14.6640625" style="409" customWidth="1"/>
    <col min="4615" max="4615" width="14" style="409" customWidth="1"/>
    <col min="4616" max="4616" width="32.88671875" style="409" customWidth="1"/>
    <col min="4617" max="4617" width="11" style="409" customWidth="1"/>
    <col min="4618" max="4618" width="11.109375" style="409" customWidth="1"/>
    <col min="4619" max="4620" width="13.33203125" style="409" customWidth="1"/>
    <col min="4621" max="4621" width="13.88671875" style="409" customWidth="1"/>
    <col min="4622" max="4625" width="9.109375" style="409" customWidth="1"/>
    <col min="4626" max="4864" width="8.88671875" style="409"/>
    <col min="4865" max="4865" width="46.109375" style="409" customWidth="1"/>
    <col min="4866" max="4866" width="30.6640625" style="409" customWidth="1"/>
    <col min="4867" max="4867" width="20.88671875" style="409" customWidth="1"/>
    <col min="4868" max="4869" width="20.33203125" style="409" customWidth="1"/>
    <col min="4870" max="4870" width="14.6640625" style="409" customWidth="1"/>
    <col min="4871" max="4871" width="14" style="409" customWidth="1"/>
    <col min="4872" max="4872" width="32.88671875" style="409" customWidth="1"/>
    <col min="4873" max="4873" width="11" style="409" customWidth="1"/>
    <col min="4874" max="4874" width="11.109375" style="409" customWidth="1"/>
    <col min="4875" max="4876" width="13.33203125" style="409" customWidth="1"/>
    <col min="4877" max="4877" width="13.88671875" style="409" customWidth="1"/>
    <col min="4878" max="4881" width="9.109375" style="409" customWidth="1"/>
    <col min="4882" max="5120" width="8.88671875" style="409"/>
    <col min="5121" max="5121" width="46.109375" style="409" customWidth="1"/>
    <col min="5122" max="5122" width="30.6640625" style="409" customWidth="1"/>
    <col min="5123" max="5123" width="20.88671875" style="409" customWidth="1"/>
    <col min="5124" max="5125" width="20.33203125" style="409" customWidth="1"/>
    <col min="5126" max="5126" width="14.6640625" style="409" customWidth="1"/>
    <col min="5127" max="5127" width="14" style="409" customWidth="1"/>
    <col min="5128" max="5128" width="32.88671875" style="409" customWidth="1"/>
    <col min="5129" max="5129" width="11" style="409" customWidth="1"/>
    <col min="5130" max="5130" width="11.109375" style="409" customWidth="1"/>
    <col min="5131" max="5132" width="13.33203125" style="409" customWidth="1"/>
    <col min="5133" max="5133" width="13.88671875" style="409" customWidth="1"/>
    <col min="5134" max="5137" width="9.109375" style="409" customWidth="1"/>
    <col min="5138" max="5376" width="8.88671875" style="409"/>
    <col min="5377" max="5377" width="46.109375" style="409" customWidth="1"/>
    <col min="5378" max="5378" width="30.6640625" style="409" customWidth="1"/>
    <col min="5379" max="5379" width="20.88671875" style="409" customWidth="1"/>
    <col min="5380" max="5381" width="20.33203125" style="409" customWidth="1"/>
    <col min="5382" max="5382" width="14.6640625" style="409" customWidth="1"/>
    <col min="5383" max="5383" width="14" style="409" customWidth="1"/>
    <col min="5384" max="5384" width="32.88671875" style="409" customWidth="1"/>
    <col min="5385" max="5385" width="11" style="409" customWidth="1"/>
    <col min="5386" max="5386" width="11.109375" style="409" customWidth="1"/>
    <col min="5387" max="5388" width="13.33203125" style="409" customWidth="1"/>
    <col min="5389" max="5389" width="13.88671875" style="409" customWidth="1"/>
    <col min="5390" max="5393" width="9.109375" style="409" customWidth="1"/>
    <col min="5394" max="5632" width="8.88671875" style="409"/>
    <col min="5633" max="5633" width="46.109375" style="409" customWidth="1"/>
    <col min="5634" max="5634" width="30.6640625" style="409" customWidth="1"/>
    <col min="5635" max="5635" width="20.88671875" style="409" customWidth="1"/>
    <col min="5636" max="5637" width="20.33203125" style="409" customWidth="1"/>
    <col min="5638" max="5638" width="14.6640625" style="409" customWidth="1"/>
    <col min="5639" max="5639" width="14" style="409" customWidth="1"/>
    <col min="5640" max="5640" width="32.88671875" style="409" customWidth="1"/>
    <col min="5641" max="5641" width="11" style="409" customWidth="1"/>
    <col min="5642" max="5642" width="11.109375" style="409" customWidth="1"/>
    <col min="5643" max="5644" width="13.33203125" style="409" customWidth="1"/>
    <col min="5645" max="5645" width="13.88671875" style="409" customWidth="1"/>
    <col min="5646" max="5649" width="9.109375" style="409" customWidth="1"/>
    <col min="5650" max="5888" width="8.88671875" style="409"/>
    <col min="5889" max="5889" width="46.109375" style="409" customWidth="1"/>
    <col min="5890" max="5890" width="30.6640625" style="409" customWidth="1"/>
    <col min="5891" max="5891" width="20.88671875" style="409" customWidth="1"/>
    <col min="5892" max="5893" width="20.33203125" style="409" customWidth="1"/>
    <col min="5894" max="5894" width="14.6640625" style="409" customWidth="1"/>
    <col min="5895" max="5895" width="14" style="409" customWidth="1"/>
    <col min="5896" max="5896" width="32.88671875" style="409" customWidth="1"/>
    <col min="5897" max="5897" width="11" style="409" customWidth="1"/>
    <col min="5898" max="5898" width="11.109375" style="409" customWidth="1"/>
    <col min="5899" max="5900" width="13.33203125" style="409" customWidth="1"/>
    <col min="5901" max="5901" width="13.88671875" style="409" customWidth="1"/>
    <col min="5902" max="5905" width="9.109375" style="409" customWidth="1"/>
    <col min="5906" max="6144" width="8.88671875" style="409"/>
    <col min="6145" max="6145" width="46.109375" style="409" customWidth="1"/>
    <col min="6146" max="6146" width="30.6640625" style="409" customWidth="1"/>
    <col min="6147" max="6147" width="20.88671875" style="409" customWidth="1"/>
    <col min="6148" max="6149" width="20.33203125" style="409" customWidth="1"/>
    <col min="6150" max="6150" width="14.6640625" style="409" customWidth="1"/>
    <col min="6151" max="6151" width="14" style="409" customWidth="1"/>
    <col min="6152" max="6152" width="32.88671875" style="409" customWidth="1"/>
    <col min="6153" max="6153" width="11" style="409" customWidth="1"/>
    <col min="6154" max="6154" width="11.109375" style="409" customWidth="1"/>
    <col min="6155" max="6156" width="13.33203125" style="409" customWidth="1"/>
    <col min="6157" max="6157" width="13.88671875" style="409" customWidth="1"/>
    <col min="6158" max="6161" width="9.109375" style="409" customWidth="1"/>
    <col min="6162" max="6400" width="8.88671875" style="409"/>
    <col min="6401" max="6401" width="46.109375" style="409" customWidth="1"/>
    <col min="6402" max="6402" width="30.6640625" style="409" customWidth="1"/>
    <col min="6403" max="6403" width="20.88671875" style="409" customWidth="1"/>
    <col min="6404" max="6405" width="20.33203125" style="409" customWidth="1"/>
    <col min="6406" max="6406" width="14.6640625" style="409" customWidth="1"/>
    <col min="6407" max="6407" width="14" style="409" customWidth="1"/>
    <col min="6408" max="6408" width="32.88671875" style="409" customWidth="1"/>
    <col min="6409" max="6409" width="11" style="409" customWidth="1"/>
    <col min="6410" max="6410" width="11.109375" style="409" customWidth="1"/>
    <col min="6411" max="6412" width="13.33203125" style="409" customWidth="1"/>
    <col min="6413" max="6413" width="13.88671875" style="409" customWidth="1"/>
    <col min="6414" max="6417" width="9.109375" style="409" customWidth="1"/>
    <col min="6418" max="6656" width="8.88671875" style="409"/>
    <col min="6657" max="6657" width="46.109375" style="409" customWidth="1"/>
    <col min="6658" max="6658" width="30.6640625" style="409" customWidth="1"/>
    <col min="6659" max="6659" width="20.88671875" style="409" customWidth="1"/>
    <col min="6660" max="6661" width="20.33203125" style="409" customWidth="1"/>
    <col min="6662" max="6662" width="14.6640625" style="409" customWidth="1"/>
    <col min="6663" max="6663" width="14" style="409" customWidth="1"/>
    <col min="6664" max="6664" width="32.88671875" style="409" customWidth="1"/>
    <col min="6665" max="6665" width="11" style="409" customWidth="1"/>
    <col min="6666" max="6666" width="11.109375" style="409" customWidth="1"/>
    <col min="6667" max="6668" width="13.33203125" style="409" customWidth="1"/>
    <col min="6669" max="6669" width="13.88671875" style="409" customWidth="1"/>
    <col min="6670" max="6673" width="9.109375" style="409" customWidth="1"/>
    <col min="6674" max="6912" width="8.88671875" style="409"/>
    <col min="6913" max="6913" width="46.109375" style="409" customWidth="1"/>
    <col min="6914" max="6914" width="30.6640625" style="409" customWidth="1"/>
    <col min="6915" max="6915" width="20.88671875" style="409" customWidth="1"/>
    <col min="6916" max="6917" width="20.33203125" style="409" customWidth="1"/>
    <col min="6918" max="6918" width="14.6640625" style="409" customWidth="1"/>
    <col min="6919" max="6919" width="14" style="409" customWidth="1"/>
    <col min="6920" max="6920" width="32.88671875" style="409" customWidth="1"/>
    <col min="6921" max="6921" width="11" style="409" customWidth="1"/>
    <col min="6922" max="6922" width="11.109375" style="409" customWidth="1"/>
    <col min="6923" max="6924" width="13.33203125" style="409" customWidth="1"/>
    <col min="6925" max="6925" width="13.88671875" style="409" customWidth="1"/>
    <col min="6926" max="6929" width="9.109375" style="409" customWidth="1"/>
    <col min="6930" max="7168" width="8.88671875" style="409"/>
    <col min="7169" max="7169" width="46.109375" style="409" customWidth="1"/>
    <col min="7170" max="7170" width="30.6640625" style="409" customWidth="1"/>
    <col min="7171" max="7171" width="20.88671875" style="409" customWidth="1"/>
    <col min="7172" max="7173" width="20.33203125" style="409" customWidth="1"/>
    <col min="7174" max="7174" width="14.6640625" style="409" customWidth="1"/>
    <col min="7175" max="7175" width="14" style="409" customWidth="1"/>
    <col min="7176" max="7176" width="32.88671875" style="409" customWidth="1"/>
    <col min="7177" max="7177" width="11" style="409" customWidth="1"/>
    <col min="7178" max="7178" width="11.109375" style="409" customWidth="1"/>
    <col min="7179" max="7180" width="13.33203125" style="409" customWidth="1"/>
    <col min="7181" max="7181" width="13.88671875" style="409" customWidth="1"/>
    <col min="7182" max="7185" width="9.109375" style="409" customWidth="1"/>
    <col min="7186" max="7424" width="8.88671875" style="409"/>
    <col min="7425" max="7425" width="46.109375" style="409" customWidth="1"/>
    <col min="7426" max="7426" width="30.6640625" style="409" customWidth="1"/>
    <col min="7427" max="7427" width="20.88671875" style="409" customWidth="1"/>
    <col min="7428" max="7429" width="20.33203125" style="409" customWidth="1"/>
    <col min="7430" max="7430" width="14.6640625" style="409" customWidth="1"/>
    <col min="7431" max="7431" width="14" style="409" customWidth="1"/>
    <col min="7432" max="7432" width="32.88671875" style="409" customWidth="1"/>
    <col min="7433" max="7433" width="11" style="409" customWidth="1"/>
    <col min="7434" max="7434" width="11.109375" style="409" customWidth="1"/>
    <col min="7435" max="7436" width="13.33203125" style="409" customWidth="1"/>
    <col min="7437" max="7437" width="13.88671875" style="409" customWidth="1"/>
    <col min="7438" max="7441" width="9.109375" style="409" customWidth="1"/>
    <col min="7442" max="7680" width="8.88671875" style="409"/>
    <col min="7681" max="7681" width="46.109375" style="409" customWidth="1"/>
    <col min="7682" max="7682" width="30.6640625" style="409" customWidth="1"/>
    <col min="7683" max="7683" width="20.88671875" style="409" customWidth="1"/>
    <col min="7684" max="7685" width="20.33203125" style="409" customWidth="1"/>
    <col min="7686" max="7686" width="14.6640625" style="409" customWidth="1"/>
    <col min="7687" max="7687" width="14" style="409" customWidth="1"/>
    <col min="7688" max="7688" width="32.88671875" style="409" customWidth="1"/>
    <col min="7689" max="7689" width="11" style="409" customWidth="1"/>
    <col min="7690" max="7690" width="11.109375" style="409" customWidth="1"/>
    <col min="7691" max="7692" width="13.33203125" style="409" customWidth="1"/>
    <col min="7693" max="7693" width="13.88671875" style="409" customWidth="1"/>
    <col min="7694" max="7697" width="9.109375" style="409" customWidth="1"/>
    <col min="7698" max="7936" width="8.88671875" style="409"/>
    <col min="7937" max="7937" width="46.109375" style="409" customWidth="1"/>
    <col min="7938" max="7938" width="30.6640625" style="409" customWidth="1"/>
    <col min="7939" max="7939" width="20.88671875" style="409" customWidth="1"/>
    <col min="7940" max="7941" width="20.33203125" style="409" customWidth="1"/>
    <col min="7942" max="7942" width="14.6640625" style="409" customWidth="1"/>
    <col min="7943" max="7943" width="14" style="409" customWidth="1"/>
    <col min="7944" max="7944" width="32.88671875" style="409" customWidth="1"/>
    <col min="7945" max="7945" width="11" style="409" customWidth="1"/>
    <col min="7946" max="7946" width="11.109375" style="409" customWidth="1"/>
    <col min="7947" max="7948" width="13.33203125" style="409" customWidth="1"/>
    <col min="7949" max="7949" width="13.88671875" style="409" customWidth="1"/>
    <col min="7950" max="7953" width="9.109375" style="409" customWidth="1"/>
    <col min="7954" max="8192" width="8.88671875" style="409"/>
    <col min="8193" max="8193" width="46.109375" style="409" customWidth="1"/>
    <col min="8194" max="8194" width="30.6640625" style="409" customWidth="1"/>
    <col min="8195" max="8195" width="20.88671875" style="409" customWidth="1"/>
    <col min="8196" max="8197" width="20.33203125" style="409" customWidth="1"/>
    <col min="8198" max="8198" width="14.6640625" style="409" customWidth="1"/>
    <col min="8199" max="8199" width="14" style="409" customWidth="1"/>
    <col min="8200" max="8200" width="32.88671875" style="409" customWidth="1"/>
    <col min="8201" max="8201" width="11" style="409" customWidth="1"/>
    <col min="8202" max="8202" width="11.109375" style="409" customWidth="1"/>
    <col min="8203" max="8204" width="13.33203125" style="409" customWidth="1"/>
    <col min="8205" max="8205" width="13.88671875" style="409" customWidth="1"/>
    <col min="8206" max="8209" width="9.109375" style="409" customWidth="1"/>
    <col min="8210" max="8448" width="8.88671875" style="409"/>
    <col min="8449" max="8449" width="46.109375" style="409" customWidth="1"/>
    <col min="8450" max="8450" width="30.6640625" style="409" customWidth="1"/>
    <col min="8451" max="8451" width="20.88671875" style="409" customWidth="1"/>
    <col min="8452" max="8453" width="20.33203125" style="409" customWidth="1"/>
    <col min="8454" max="8454" width="14.6640625" style="409" customWidth="1"/>
    <col min="8455" max="8455" width="14" style="409" customWidth="1"/>
    <col min="8456" max="8456" width="32.88671875" style="409" customWidth="1"/>
    <col min="8457" max="8457" width="11" style="409" customWidth="1"/>
    <col min="8458" max="8458" width="11.109375" style="409" customWidth="1"/>
    <col min="8459" max="8460" width="13.33203125" style="409" customWidth="1"/>
    <col min="8461" max="8461" width="13.88671875" style="409" customWidth="1"/>
    <col min="8462" max="8465" width="9.109375" style="409" customWidth="1"/>
    <col min="8466" max="8704" width="8.88671875" style="409"/>
    <col min="8705" max="8705" width="46.109375" style="409" customWidth="1"/>
    <col min="8706" max="8706" width="30.6640625" style="409" customWidth="1"/>
    <col min="8707" max="8707" width="20.88671875" style="409" customWidth="1"/>
    <col min="8708" max="8709" width="20.33203125" style="409" customWidth="1"/>
    <col min="8710" max="8710" width="14.6640625" style="409" customWidth="1"/>
    <col min="8711" max="8711" width="14" style="409" customWidth="1"/>
    <col min="8712" max="8712" width="32.88671875" style="409" customWidth="1"/>
    <col min="8713" max="8713" width="11" style="409" customWidth="1"/>
    <col min="8714" max="8714" width="11.109375" style="409" customWidth="1"/>
    <col min="8715" max="8716" width="13.33203125" style="409" customWidth="1"/>
    <col min="8717" max="8717" width="13.88671875" style="409" customWidth="1"/>
    <col min="8718" max="8721" width="9.109375" style="409" customWidth="1"/>
    <col min="8722" max="8960" width="8.88671875" style="409"/>
    <col min="8961" max="8961" width="46.109375" style="409" customWidth="1"/>
    <col min="8962" max="8962" width="30.6640625" style="409" customWidth="1"/>
    <col min="8963" max="8963" width="20.88671875" style="409" customWidth="1"/>
    <col min="8964" max="8965" width="20.33203125" style="409" customWidth="1"/>
    <col min="8966" max="8966" width="14.6640625" style="409" customWidth="1"/>
    <col min="8967" max="8967" width="14" style="409" customWidth="1"/>
    <col min="8968" max="8968" width="32.88671875" style="409" customWidth="1"/>
    <col min="8969" max="8969" width="11" style="409" customWidth="1"/>
    <col min="8970" max="8970" width="11.109375" style="409" customWidth="1"/>
    <col min="8971" max="8972" width="13.33203125" style="409" customWidth="1"/>
    <col min="8973" max="8973" width="13.88671875" style="409" customWidth="1"/>
    <col min="8974" max="8977" width="9.109375" style="409" customWidth="1"/>
    <col min="8978" max="9216" width="8.88671875" style="409"/>
    <col min="9217" max="9217" width="46.109375" style="409" customWidth="1"/>
    <col min="9218" max="9218" width="30.6640625" style="409" customWidth="1"/>
    <col min="9219" max="9219" width="20.88671875" style="409" customWidth="1"/>
    <col min="9220" max="9221" width="20.33203125" style="409" customWidth="1"/>
    <col min="9222" max="9222" width="14.6640625" style="409" customWidth="1"/>
    <col min="9223" max="9223" width="14" style="409" customWidth="1"/>
    <col min="9224" max="9224" width="32.88671875" style="409" customWidth="1"/>
    <col min="9225" max="9225" width="11" style="409" customWidth="1"/>
    <col min="9226" max="9226" width="11.109375" style="409" customWidth="1"/>
    <col min="9227" max="9228" width="13.33203125" style="409" customWidth="1"/>
    <col min="9229" max="9229" width="13.88671875" style="409" customWidth="1"/>
    <col min="9230" max="9233" width="9.109375" style="409" customWidth="1"/>
    <col min="9234" max="9472" width="8.88671875" style="409"/>
    <col min="9473" max="9473" width="46.109375" style="409" customWidth="1"/>
    <col min="9474" max="9474" width="30.6640625" style="409" customWidth="1"/>
    <col min="9475" max="9475" width="20.88671875" style="409" customWidth="1"/>
    <col min="9476" max="9477" width="20.33203125" style="409" customWidth="1"/>
    <col min="9478" max="9478" width="14.6640625" style="409" customWidth="1"/>
    <col min="9479" max="9479" width="14" style="409" customWidth="1"/>
    <col min="9480" max="9480" width="32.88671875" style="409" customWidth="1"/>
    <col min="9481" max="9481" width="11" style="409" customWidth="1"/>
    <col min="9482" max="9482" width="11.109375" style="409" customWidth="1"/>
    <col min="9483" max="9484" width="13.33203125" style="409" customWidth="1"/>
    <col min="9485" max="9485" width="13.88671875" style="409" customWidth="1"/>
    <col min="9486" max="9489" width="9.109375" style="409" customWidth="1"/>
    <col min="9490" max="9728" width="8.88671875" style="409"/>
    <col min="9729" max="9729" width="46.109375" style="409" customWidth="1"/>
    <col min="9730" max="9730" width="30.6640625" style="409" customWidth="1"/>
    <col min="9731" max="9731" width="20.88671875" style="409" customWidth="1"/>
    <col min="9732" max="9733" width="20.33203125" style="409" customWidth="1"/>
    <col min="9734" max="9734" width="14.6640625" style="409" customWidth="1"/>
    <col min="9735" max="9735" width="14" style="409" customWidth="1"/>
    <col min="9736" max="9736" width="32.88671875" style="409" customWidth="1"/>
    <col min="9737" max="9737" width="11" style="409" customWidth="1"/>
    <col min="9738" max="9738" width="11.109375" style="409" customWidth="1"/>
    <col min="9739" max="9740" width="13.33203125" style="409" customWidth="1"/>
    <col min="9741" max="9741" width="13.88671875" style="409" customWidth="1"/>
    <col min="9742" max="9745" width="9.109375" style="409" customWidth="1"/>
    <col min="9746" max="9984" width="8.88671875" style="409"/>
    <col min="9985" max="9985" width="46.109375" style="409" customWidth="1"/>
    <col min="9986" max="9986" width="30.6640625" style="409" customWidth="1"/>
    <col min="9987" max="9987" width="20.88671875" style="409" customWidth="1"/>
    <col min="9988" max="9989" width="20.33203125" style="409" customWidth="1"/>
    <col min="9990" max="9990" width="14.6640625" style="409" customWidth="1"/>
    <col min="9991" max="9991" width="14" style="409" customWidth="1"/>
    <col min="9992" max="9992" width="32.88671875" style="409" customWidth="1"/>
    <col min="9993" max="9993" width="11" style="409" customWidth="1"/>
    <col min="9994" max="9994" width="11.109375" style="409" customWidth="1"/>
    <col min="9995" max="9996" width="13.33203125" style="409" customWidth="1"/>
    <col min="9997" max="9997" width="13.88671875" style="409" customWidth="1"/>
    <col min="9998" max="10001" width="9.109375" style="409" customWidth="1"/>
    <col min="10002" max="10240" width="8.88671875" style="409"/>
    <col min="10241" max="10241" width="46.109375" style="409" customWidth="1"/>
    <col min="10242" max="10242" width="30.6640625" style="409" customWidth="1"/>
    <col min="10243" max="10243" width="20.88671875" style="409" customWidth="1"/>
    <col min="10244" max="10245" width="20.33203125" style="409" customWidth="1"/>
    <col min="10246" max="10246" width="14.6640625" style="409" customWidth="1"/>
    <col min="10247" max="10247" width="14" style="409" customWidth="1"/>
    <col min="10248" max="10248" width="32.88671875" style="409" customWidth="1"/>
    <col min="10249" max="10249" width="11" style="409" customWidth="1"/>
    <col min="10250" max="10250" width="11.109375" style="409" customWidth="1"/>
    <col min="10251" max="10252" width="13.33203125" style="409" customWidth="1"/>
    <col min="10253" max="10253" width="13.88671875" style="409" customWidth="1"/>
    <col min="10254" max="10257" width="9.109375" style="409" customWidth="1"/>
    <col min="10258" max="10496" width="8.88671875" style="409"/>
    <col min="10497" max="10497" width="46.109375" style="409" customWidth="1"/>
    <col min="10498" max="10498" width="30.6640625" style="409" customWidth="1"/>
    <col min="10499" max="10499" width="20.88671875" style="409" customWidth="1"/>
    <col min="10500" max="10501" width="20.33203125" style="409" customWidth="1"/>
    <col min="10502" max="10502" width="14.6640625" style="409" customWidth="1"/>
    <col min="10503" max="10503" width="14" style="409" customWidth="1"/>
    <col min="10504" max="10504" width="32.88671875" style="409" customWidth="1"/>
    <col min="10505" max="10505" width="11" style="409" customWidth="1"/>
    <col min="10506" max="10506" width="11.109375" style="409" customWidth="1"/>
    <col min="10507" max="10508" width="13.33203125" style="409" customWidth="1"/>
    <col min="10509" max="10509" width="13.88671875" style="409" customWidth="1"/>
    <col min="10510" max="10513" width="9.109375" style="409" customWidth="1"/>
    <col min="10514" max="10752" width="8.88671875" style="409"/>
    <col min="10753" max="10753" width="46.109375" style="409" customWidth="1"/>
    <col min="10754" max="10754" width="30.6640625" style="409" customWidth="1"/>
    <col min="10755" max="10755" width="20.88671875" style="409" customWidth="1"/>
    <col min="10756" max="10757" width="20.33203125" style="409" customWidth="1"/>
    <col min="10758" max="10758" width="14.6640625" style="409" customWidth="1"/>
    <col min="10759" max="10759" width="14" style="409" customWidth="1"/>
    <col min="10760" max="10760" width="32.88671875" style="409" customWidth="1"/>
    <col min="10761" max="10761" width="11" style="409" customWidth="1"/>
    <col min="10762" max="10762" width="11.109375" style="409" customWidth="1"/>
    <col min="10763" max="10764" width="13.33203125" style="409" customWidth="1"/>
    <col min="10765" max="10765" width="13.88671875" style="409" customWidth="1"/>
    <col min="10766" max="10769" width="9.109375" style="409" customWidth="1"/>
    <col min="10770" max="11008" width="8.88671875" style="409"/>
    <col min="11009" max="11009" width="46.109375" style="409" customWidth="1"/>
    <col min="11010" max="11010" width="30.6640625" style="409" customWidth="1"/>
    <col min="11011" max="11011" width="20.88671875" style="409" customWidth="1"/>
    <col min="11012" max="11013" width="20.33203125" style="409" customWidth="1"/>
    <col min="11014" max="11014" width="14.6640625" style="409" customWidth="1"/>
    <col min="11015" max="11015" width="14" style="409" customWidth="1"/>
    <col min="11016" max="11016" width="32.88671875" style="409" customWidth="1"/>
    <col min="11017" max="11017" width="11" style="409" customWidth="1"/>
    <col min="11018" max="11018" width="11.109375" style="409" customWidth="1"/>
    <col min="11019" max="11020" width="13.33203125" style="409" customWidth="1"/>
    <col min="11021" max="11021" width="13.88671875" style="409" customWidth="1"/>
    <col min="11022" max="11025" width="9.109375" style="409" customWidth="1"/>
    <col min="11026" max="11264" width="8.88671875" style="409"/>
    <col min="11265" max="11265" width="46.109375" style="409" customWidth="1"/>
    <col min="11266" max="11266" width="30.6640625" style="409" customWidth="1"/>
    <col min="11267" max="11267" width="20.88671875" style="409" customWidth="1"/>
    <col min="11268" max="11269" width="20.33203125" style="409" customWidth="1"/>
    <col min="11270" max="11270" width="14.6640625" style="409" customWidth="1"/>
    <col min="11271" max="11271" width="14" style="409" customWidth="1"/>
    <col min="11272" max="11272" width="32.88671875" style="409" customWidth="1"/>
    <col min="11273" max="11273" width="11" style="409" customWidth="1"/>
    <col min="11274" max="11274" width="11.109375" style="409" customWidth="1"/>
    <col min="11275" max="11276" width="13.33203125" style="409" customWidth="1"/>
    <col min="11277" max="11277" width="13.88671875" style="409" customWidth="1"/>
    <col min="11278" max="11281" width="9.109375" style="409" customWidth="1"/>
    <col min="11282" max="11520" width="8.88671875" style="409"/>
    <col min="11521" max="11521" width="46.109375" style="409" customWidth="1"/>
    <col min="11522" max="11522" width="30.6640625" style="409" customWidth="1"/>
    <col min="11523" max="11523" width="20.88671875" style="409" customWidth="1"/>
    <col min="11524" max="11525" width="20.33203125" style="409" customWidth="1"/>
    <col min="11526" max="11526" width="14.6640625" style="409" customWidth="1"/>
    <col min="11527" max="11527" width="14" style="409" customWidth="1"/>
    <col min="11528" max="11528" width="32.88671875" style="409" customWidth="1"/>
    <col min="11529" max="11529" width="11" style="409" customWidth="1"/>
    <col min="11530" max="11530" width="11.109375" style="409" customWidth="1"/>
    <col min="11531" max="11532" width="13.33203125" style="409" customWidth="1"/>
    <col min="11533" max="11533" width="13.88671875" style="409" customWidth="1"/>
    <col min="11534" max="11537" width="9.109375" style="409" customWidth="1"/>
    <col min="11538" max="11776" width="8.88671875" style="409"/>
    <col min="11777" max="11777" width="46.109375" style="409" customWidth="1"/>
    <col min="11778" max="11778" width="30.6640625" style="409" customWidth="1"/>
    <col min="11779" max="11779" width="20.88671875" style="409" customWidth="1"/>
    <col min="11780" max="11781" width="20.33203125" style="409" customWidth="1"/>
    <col min="11782" max="11782" width="14.6640625" style="409" customWidth="1"/>
    <col min="11783" max="11783" width="14" style="409" customWidth="1"/>
    <col min="11784" max="11784" width="32.88671875" style="409" customWidth="1"/>
    <col min="11785" max="11785" width="11" style="409" customWidth="1"/>
    <col min="11786" max="11786" width="11.109375" style="409" customWidth="1"/>
    <col min="11787" max="11788" width="13.33203125" style="409" customWidth="1"/>
    <col min="11789" max="11789" width="13.88671875" style="409" customWidth="1"/>
    <col min="11790" max="11793" width="9.109375" style="409" customWidth="1"/>
    <col min="11794" max="12032" width="8.88671875" style="409"/>
    <col min="12033" max="12033" width="46.109375" style="409" customWidth="1"/>
    <col min="12034" max="12034" width="30.6640625" style="409" customWidth="1"/>
    <col min="12035" max="12035" width="20.88671875" style="409" customWidth="1"/>
    <col min="12036" max="12037" width="20.33203125" style="409" customWidth="1"/>
    <col min="12038" max="12038" width="14.6640625" style="409" customWidth="1"/>
    <col min="12039" max="12039" width="14" style="409" customWidth="1"/>
    <col min="12040" max="12040" width="32.88671875" style="409" customWidth="1"/>
    <col min="12041" max="12041" width="11" style="409" customWidth="1"/>
    <col min="12042" max="12042" width="11.109375" style="409" customWidth="1"/>
    <col min="12043" max="12044" width="13.33203125" style="409" customWidth="1"/>
    <col min="12045" max="12045" width="13.88671875" style="409" customWidth="1"/>
    <col min="12046" max="12049" width="9.109375" style="409" customWidth="1"/>
    <col min="12050" max="12288" width="8.88671875" style="409"/>
    <col min="12289" max="12289" width="46.109375" style="409" customWidth="1"/>
    <col min="12290" max="12290" width="30.6640625" style="409" customWidth="1"/>
    <col min="12291" max="12291" width="20.88671875" style="409" customWidth="1"/>
    <col min="12292" max="12293" width="20.33203125" style="409" customWidth="1"/>
    <col min="12294" max="12294" width="14.6640625" style="409" customWidth="1"/>
    <col min="12295" max="12295" width="14" style="409" customWidth="1"/>
    <col min="12296" max="12296" width="32.88671875" style="409" customWidth="1"/>
    <col min="12297" max="12297" width="11" style="409" customWidth="1"/>
    <col min="12298" max="12298" width="11.109375" style="409" customWidth="1"/>
    <col min="12299" max="12300" width="13.33203125" style="409" customWidth="1"/>
    <col min="12301" max="12301" width="13.88671875" style="409" customWidth="1"/>
    <col min="12302" max="12305" width="9.109375" style="409" customWidth="1"/>
    <col min="12306" max="12544" width="8.88671875" style="409"/>
    <col min="12545" max="12545" width="46.109375" style="409" customWidth="1"/>
    <col min="12546" max="12546" width="30.6640625" style="409" customWidth="1"/>
    <col min="12547" max="12547" width="20.88671875" style="409" customWidth="1"/>
    <col min="12548" max="12549" width="20.33203125" style="409" customWidth="1"/>
    <col min="12550" max="12550" width="14.6640625" style="409" customWidth="1"/>
    <col min="12551" max="12551" width="14" style="409" customWidth="1"/>
    <col min="12552" max="12552" width="32.88671875" style="409" customWidth="1"/>
    <col min="12553" max="12553" width="11" style="409" customWidth="1"/>
    <col min="12554" max="12554" width="11.109375" style="409" customWidth="1"/>
    <col min="12555" max="12556" width="13.33203125" style="409" customWidth="1"/>
    <col min="12557" max="12557" width="13.88671875" style="409" customWidth="1"/>
    <col min="12558" max="12561" width="9.109375" style="409" customWidth="1"/>
    <col min="12562" max="12800" width="8.88671875" style="409"/>
    <col min="12801" max="12801" width="46.109375" style="409" customWidth="1"/>
    <col min="12802" max="12802" width="30.6640625" style="409" customWidth="1"/>
    <col min="12803" max="12803" width="20.88671875" style="409" customWidth="1"/>
    <col min="12804" max="12805" width="20.33203125" style="409" customWidth="1"/>
    <col min="12806" max="12806" width="14.6640625" style="409" customWidth="1"/>
    <col min="12807" max="12807" width="14" style="409" customWidth="1"/>
    <col min="12808" max="12808" width="32.88671875" style="409" customWidth="1"/>
    <col min="12809" max="12809" width="11" style="409" customWidth="1"/>
    <col min="12810" max="12810" width="11.109375" style="409" customWidth="1"/>
    <col min="12811" max="12812" width="13.33203125" style="409" customWidth="1"/>
    <col min="12813" max="12813" width="13.88671875" style="409" customWidth="1"/>
    <col min="12814" max="12817" width="9.109375" style="409" customWidth="1"/>
    <col min="12818" max="13056" width="8.88671875" style="409"/>
    <col min="13057" max="13057" width="46.109375" style="409" customWidth="1"/>
    <col min="13058" max="13058" width="30.6640625" style="409" customWidth="1"/>
    <col min="13059" max="13059" width="20.88671875" style="409" customWidth="1"/>
    <col min="13060" max="13061" width="20.33203125" style="409" customWidth="1"/>
    <col min="13062" max="13062" width="14.6640625" style="409" customWidth="1"/>
    <col min="13063" max="13063" width="14" style="409" customWidth="1"/>
    <col min="13064" max="13064" width="32.88671875" style="409" customWidth="1"/>
    <col min="13065" max="13065" width="11" style="409" customWidth="1"/>
    <col min="13066" max="13066" width="11.109375" style="409" customWidth="1"/>
    <col min="13067" max="13068" width="13.33203125" style="409" customWidth="1"/>
    <col min="13069" max="13069" width="13.88671875" style="409" customWidth="1"/>
    <col min="13070" max="13073" width="9.109375" style="409" customWidth="1"/>
    <col min="13074" max="13312" width="8.88671875" style="409"/>
    <col min="13313" max="13313" width="46.109375" style="409" customWidth="1"/>
    <col min="13314" max="13314" width="30.6640625" style="409" customWidth="1"/>
    <col min="13315" max="13315" width="20.88671875" style="409" customWidth="1"/>
    <col min="13316" max="13317" width="20.33203125" style="409" customWidth="1"/>
    <col min="13318" max="13318" width="14.6640625" style="409" customWidth="1"/>
    <col min="13319" max="13319" width="14" style="409" customWidth="1"/>
    <col min="13320" max="13320" width="32.88671875" style="409" customWidth="1"/>
    <col min="13321" max="13321" width="11" style="409" customWidth="1"/>
    <col min="13322" max="13322" width="11.109375" style="409" customWidth="1"/>
    <col min="13323" max="13324" width="13.33203125" style="409" customWidth="1"/>
    <col min="13325" max="13325" width="13.88671875" style="409" customWidth="1"/>
    <col min="13326" max="13329" width="9.109375" style="409" customWidth="1"/>
    <col min="13330" max="13568" width="8.88671875" style="409"/>
    <col min="13569" max="13569" width="46.109375" style="409" customWidth="1"/>
    <col min="13570" max="13570" width="30.6640625" style="409" customWidth="1"/>
    <col min="13571" max="13571" width="20.88671875" style="409" customWidth="1"/>
    <col min="13572" max="13573" width="20.33203125" style="409" customWidth="1"/>
    <col min="13574" max="13574" width="14.6640625" style="409" customWidth="1"/>
    <col min="13575" max="13575" width="14" style="409" customWidth="1"/>
    <col min="13576" max="13576" width="32.88671875" style="409" customWidth="1"/>
    <col min="13577" max="13577" width="11" style="409" customWidth="1"/>
    <col min="13578" max="13578" width="11.109375" style="409" customWidth="1"/>
    <col min="13579" max="13580" width="13.33203125" style="409" customWidth="1"/>
    <col min="13581" max="13581" width="13.88671875" style="409" customWidth="1"/>
    <col min="13582" max="13585" width="9.109375" style="409" customWidth="1"/>
    <col min="13586" max="13824" width="8.88671875" style="409"/>
    <col min="13825" max="13825" width="46.109375" style="409" customWidth="1"/>
    <col min="13826" max="13826" width="30.6640625" style="409" customWidth="1"/>
    <col min="13827" max="13827" width="20.88671875" style="409" customWidth="1"/>
    <col min="13828" max="13829" width="20.33203125" style="409" customWidth="1"/>
    <col min="13830" max="13830" width="14.6640625" style="409" customWidth="1"/>
    <col min="13831" max="13831" width="14" style="409" customWidth="1"/>
    <col min="13832" max="13832" width="32.88671875" style="409" customWidth="1"/>
    <col min="13833" max="13833" width="11" style="409" customWidth="1"/>
    <col min="13834" max="13834" width="11.109375" style="409" customWidth="1"/>
    <col min="13835" max="13836" width="13.33203125" style="409" customWidth="1"/>
    <col min="13837" max="13837" width="13.88671875" style="409" customWidth="1"/>
    <col min="13838" max="13841" width="9.109375" style="409" customWidth="1"/>
    <col min="13842" max="14080" width="8.88671875" style="409"/>
    <col min="14081" max="14081" width="46.109375" style="409" customWidth="1"/>
    <col min="14082" max="14082" width="30.6640625" style="409" customWidth="1"/>
    <col min="14083" max="14083" width="20.88671875" style="409" customWidth="1"/>
    <col min="14084" max="14085" width="20.33203125" style="409" customWidth="1"/>
    <col min="14086" max="14086" width="14.6640625" style="409" customWidth="1"/>
    <col min="14087" max="14087" width="14" style="409" customWidth="1"/>
    <col min="14088" max="14088" width="32.88671875" style="409" customWidth="1"/>
    <col min="14089" max="14089" width="11" style="409" customWidth="1"/>
    <col min="14090" max="14090" width="11.109375" style="409" customWidth="1"/>
    <col min="14091" max="14092" width="13.33203125" style="409" customWidth="1"/>
    <col min="14093" max="14093" width="13.88671875" style="409" customWidth="1"/>
    <col min="14094" max="14097" width="9.109375" style="409" customWidth="1"/>
    <col min="14098" max="14336" width="8.88671875" style="409"/>
    <col min="14337" max="14337" width="46.109375" style="409" customWidth="1"/>
    <col min="14338" max="14338" width="30.6640625" style="409" customWidth="1"/>
    <col min="14339" max="14339" width="20.88671875" style="409" customWidth="1"/>
    <col min="14340" max="14341" width="20.33203125" style="409" customWidth="1"/>
    <col min="14342" max="14342" width="14.6640625" style="409" customWidth="1"/>
    <col min="14343" max="14343" width="14" style="409" customWidth="1"/>
    <col min="14344" max="14344" width="32.88671875" style="409" customWidth="1"/>
    <col min="14345" max="14345" width="11" style="409" customWidth="1"/>
    <col min="14346" max="14346" width="11.109375" style="409" customWidth="1"/>
    <col min="14347" max="14348" width="13.33203125" style="409" customWidth="1"/>
    <col min="14349" max="14349" width="13.88671875" style="409" customWidth="1"/>
    <col min="14350" max="14353" width="9.109375" style="409" customWidth="1"/>
    <col min="14354" max="14592" width="8.88671875" style="409"/>
    <col min="14593" max="14593" width="46.109375" style="409" customWidth="1"/>
    <col min="14594" max="14594" width="30.6640625" style="409" customWidth="1"/>
    <col min="14595" max="14595" width="20.88671875" style="409" customWidth="1"/>
    <col min="14596" max="14597" width="20.33203125" style="409" customWidth="1"/>
    <col min="14598" max="14598" width="14.6640625" style="409" customWidth="1"/>
    <col min="14599" max="14599" width="14" style="409" customWidth="1"/>
    <col min="14600" max="14600" width="32.88671875" style="409" customWidth="1"/>
    <col min="14601" max="14601" width="11" style="409" customWidth="1"/>
    <col min="14602" max="14602" width="11.109375" style="409" customWidth="1"/>
    <col min="14603" max="14604" width="13.33203125" style="409" customWidth="1"/>
    <col min="14605" max="14605" width="13.88671875" style="409" customWidth="1"/>
    <col min="14606" max="14609" width="9.109375" style="409" customWidth="1"/>
    <col min="14610" max="14848" width="8.88671875" style="409"/>
    <col min="14849" max="14849" width="46.109375" style="409" customWidth="1"/>
    <col min="14850" max="14850" width="30.6640625" style="409" customWidth="1"/>
    <col min="14851" max="14851" width="20.88671875" style="409" customWidth="1"/>
    <col min="14852" max="14853" width="20.33203125" style="409" customWidth="1"/>
    <col min="14854" max="14854" width="14.6640625" style="409" customWidth="1"/>
    <col min="14855" max="14855" width="14" style="409" customWidth="1"/>
    <col min="14856" max="14856" width="32.88671875" style="409" customWidth="1"/>
    <col min="14857" max="14857" width="11" style="409" customWidth="1"/>
    <col min="14858" max="14858" width="11.109375" style="409" customWidth="1"/>
    <col min="14859" max="14860" width="13.33203125" style="409" customWidth="1"/>
    <col min="14861" max="14861" width="13.88671875" style="409" customWidth="1"/>
    <col min="14862" max="14865" width="9.109375" style="409" customWidth="1"/>
    <col min="14866" max="15104" width="8.88671875" style="409"/>
    <col min="15105" max="15105" width="46.109375" style="409" customWidth="1"/>
    <col min="15106" max="15106" width="30.6640625" style="409" customWidth="1"/>
    <col min="15107" max="15107" width="20.88671875" style="409" customWidth="1"/>
    <col min="15108" max="15109" width="20.33203125" style="409" customWidth="1"/>
    <col min="15110" max="15110" width="14.6640625" style="409" customWidth="1"/>
    <col min="15111" max="15111" width="14" style="409" customWidth="1"/>
    <col min="15112" max="15112" width="32.88671875" style="409" customWidth="1"/>
    <col min="15113" max="15113" width="11" style="409" customWidth="1"/>
    <col min="15114" max="15114" width="11.109375" style="409" customWidth="1"/>
    <col min="15115" max="15116" width="13.33203125" style="409" customWidth="1"/>
    <col min="15117" max="15117" width="13.88671875" style="409" customWidth="1"/>
    <col min="15118" max="15121" width="9.109375" style="409" customWidth="1"/>
    <col min="15122" max="15360" width="8.88671875" style="409"/>
    <col min="15361" max="15361" width="46.109375" style="409" customWidth="1"/>
    <col min="15362" max="15362" width="30.6640625" style="409" customWidth="1"/>
    <col min="15363" max="15363" width="20.88671875" style="409" customWidth="1"/>
    <col min="15364" max="15365" width="20.33203125" style="409" customWidth="1"/>
    <col min="15366" max="15366" width="14.6640625" style="409" customWidth="1"/>
    <col min="15367" max="15367" width="14" style="409" customWidth="1"/>
    <col min="15368" max="15368" width="32.88671875" style="409" customWidth="1"/>
    <col min="15369" max="15369" width="11" style="409" customWidth="1"/>
    <col min="15370" max="15370" width="11.109375" style="409" customWidth="1"/>
    <col min="15371" max="15372" width="13.33203125" style="409" customWidth="1"/>
    <col min="15373" max="15373" width="13.88671875" style="409" customWidth="1"/>
    <col min="15374" max="15377" width="9.109375" style="409" customWidth="1"/>
    <col min="15378" max="15616" width="8.88671875" style="409"/>
    <col min="15617" max="15617" width="46.109375" style="409" customWidth="1"/>
    <col min="15618" max="15618" width="30.6640625" style="409" customWidth="1"/>
    <col min="15619" max="15619" width="20.88671875" style="409" customWidth="1"/>
    <col min="15620" max="15621" width="20.33203125" style="409" customWidth="1"/>
    <col min="15622" max="15622" width="14.6640625" style="409" customWidth="1"/>
    <col min="15623" max="15623" width="14" style="409" customWidth="1"/>
    <col min="15624" max="15624" width="32.88671875" style="409" customWidth="1"/>
    <col min="15625" max="15625" width="11" style="409" customWidth="1"/>
    <col min="15626" max="15626" width="11.109375" style="409" customWidth="1"/>
    <col min="15627" max="15628" width="13.33203125" style="409" customWidth="1"/>
    <col min="15629" max="15629" width="13.88671875" style="409" customWidth="1"/>
    <col min="15630" max="15633" width="9.109375" style="409" customWidth="1"/>
    <col min="15634" max="15872" width="8.88671875" style="409"/>
    <col min="15873" max="15873" width="46.109375" style="409" customWidth="1"/>
    <col min="15874" max="15874" width="30.6640625" style="409" customWidth="1"/>
    <col min="15875" max="15875" width="20.88671875" style="409" customWidth="1"/>
    <col min="15876" max="15877" width="20.33203125" style="409" customWidth="1"/>
    <col min="15878" max="15878" width="14.6640625" style="409" customWidth="1"/>
    <col min="15879" max="15879" width="14" style="409" customWidth="1"/>
    <col min="15880" max="15880" width="32.88671875" style="409" customWidth="1"/>
    <col min="15881" max="15881" width="11" style="409" customWidth="1"/>
    <col min="15882" max="15882" width="11.109375" style="409" customWidth="1"/>
    <col min="15883" max="15884" width="13.33203125" style="409" customWidth="1"/>
    <col min="15885" max="15885" width="13.88671875" style="409" customWidth="1"/>
    <col min="15886" max="15889" width="9.109375" style="409" customWidth="1"/>
    <col min="15890" max="16128" width="8.88671875" style="409"/>
    <col min="16129" max="16129" width="46.109375" style="409" customWidth="1"/>
    <col min="16130" max="16130" width="30.6640625" style="409" customWidth="1"/>
    <col min="16131" max="16131" width="20.88671875" style="409" customWidth="1"/>
    <col min="16132" max="16133" width="20.33203125" style="409" customWidth="1"/>
    <col min="16134" max="16134" width="14.6640625" style="409" customWidth="1"/>
    <col min="16135" max="16135" width="14" style="409" customWidth="1"/>
    <col min="16136" max="16136" width="32.88671875" style="409" customWidth="1"/>
    <col min="16137" max="16137" width="11" style="409" customWidth="1"/>
    <col min="16138" max="16138" width="11.109375" style="409" customWidth="1"/>
    <col min="16139" max="16140" width="13.33203125" style="409" customWidth="1"/>
    <col min="16141" max="16141" width="13.88671875" style="409" customWidth="1"/>
    <col min="16142" max="16145" width="9.109375" style="409" customWidth="1"/>
    <col min="16146" max="16384" width="8.88671875" style="409"/>
  </cols>
  <sheetData>
    <row r="1" spans="1:7" x14ac:dyDescent="0.3">
      <c r="D1" s="359"/>
      <c r="E1" s="359"/>
      <c r="F1" s="699" t="s">
        <v>141</v>
      </c>
      <c r="G1" s="699"/>
    </row>
    <row r="2" spans="1:7" x14ac:dyDescent="0.3">
      <c r="D2" s="699" t="s">
        <v>281</v>
      </c>
      <c r="E2" s="699"/>
      <c r="F2" s="699"/>
      <c r="G2" s="699"/>
    </row>
    <row r="3" spans="1:7" x14ac:dyDescent="0.3">
      <c r="D3" s="699" t="s">
        <v>142</v>
      </c>
      <c r="E3" s="699"/>
      <c r="F3" s="699"/>
      <c r="G3" s="699"/>
    </row>
    <row r="4" spans="1:7" ht="16.649999999999999" customHeight="1" x14ac:dyDescent="0.3">
      <c r="A4" s="410"/>
      <c r="D4" s="699" t="s">
        <v>143</v>
      </c>
      <c r="E4" s="699"/>
      <c r="F4" s="699"/>
      <c r="G4" s="699"/>
    </row>
    <row r="5" spans="1:7" x14ac:dyDescent="0.3">
      <c r="D5" s="360"/>
      <c r="E5" s="360"/>
      <c r="F5" s="360"/>
      <c r="G5" s="360"/>
    </row>
    <row r="6" spans="1:7" x14ac:dyDescent="0.3">
      <c r="D6" s="359"/>
      <c r="E6" s="359"/>
      <c r="F6" s="359"/>
      <c r="G6" s="359"/>
    </row>
    <row r="7" spans="1:7" s="411" customFormat="1" ht="19.5" customHeight="1" x14ac:dyDescent="0.3">
      <c r="D7" s="709" t="s">
        <v>121</v>
      </c>
      <c r="E7" s="709"/>
      <c r="F7" s="709"/>
      <c r="G7" s="709"/>
    </row>
    <row r="8" spans="1:7" s="411" customFormat="1" ht="15.6" x14ac:dyDescent="0.3">
      <c r="D8" s="710" t="s">
        <v>282</v>
      </c>
      <c r="E8" s="710"/>
      <c r="F8" s="710"/>
      <c r="G8" s="710"/>
    </row>
    <row r="9" spans="1:7" s="411" customFormat="1" ht="15.6" x14ac:dyDescent="0.3">
      <c r="D9" s="710" t="s">
        <v>122</v>
      </c>
      <c r="E9" s="710"/>
      <c r="F9" s="710"/>
      <c r="G9" s="710"/>
    </row>
    <row r="10" spans="1:7" s="411" customFormat="1" ht="15.6" x14ac:dyDescent="0.3">
      <c r="D10" s="709" t="s">
        <v>123</v>
      </c>
      <c r="E10" s="709"/>
      <c r="F10" s="709"/>
      <c r="G10" s="709"/>
    </row>
    <row r="11" spans="1:7" s="411" customFormat="1" ht="21.75" customHeight="1" x14ac:dyDescent="0.3">
      <c r="D11" s="362"/>
      <c r="E11" s="362"/>
      <c r="F11" s="362"/>
      <c r="G11" s="362"/>
    </row>
    <row r="12" spans="1:7" s="411" customFormat="1" ht="19.5" customHeight="1" x14ac:dyDescent="0.3">
      <c r="D12" s="192" t="s">
        <v>144</v>
      </c>
      <c r="E12" s="192"/>
      <c r="F12" s="192"/>
      <c r="G12" s="192"/>
    </row>
    <row r="13" spans="1:7" s="192" customFormat="1" ht="15.6" x14ac:dyDescent="0.3">
      <c r="D13" s="192" t="s">
        <v>145</v>
      </c>
    </row>
    <row r="14" spans="1:7" s="35" customFormat="1" ht="15.6" x14ac:dyDescent="0.3">
      <c r="D14" s="192" t="s">
        <v>146</v>
      </c>
      <c r="E14" s="192"/>
      <c r="F14" s="192"/>
      <c r="G14" s="192"/>
    </row>
    <row r="15" spans="1:7" s="35" customFormat="1" ht="15.6" x14ac:dyDescent="0.3">
      <c r="D15" s="35" t="s">
        <v>147</v>
      </c>
    </row>
    <row r="16" spans="1:7" s="35" customFormat="1" ht="15.6" x14ac:dyDescent="0.3">
      <c r="D16" s="193" t="s">
        <v>322</v>
      </c>
    </row>
    <row r="17" spans="1:13" s="35" customFormat="1" ht="15.6" x14ac:dyDescent="0.3">
      <c r="F17" s="37" t="s">
        <v>148</v>
      </c>
    </row>
    <row r="18" spans="1:13" s="35" customFormat="1" ht="18" customHeight="1" x14ac:dyDescent="0.3"/>
    <row r="19" spans="1:13" s="35" customFormat="1" ht="18" customHeight="1" x14ac:dyDescent="0.3">
      <c r="F19" s="36"/>
    </row>
    <row r="20" spans="1:13" s="414" customFormat="1" ht="15.6" x14ac:dyDescent="0.3">
      <c r="A20" s="753" t="s">
        <v>0</v>
      </c>
      <c r="B20" s="753"/>
      <c r="C20" s="753"/>
      <c r="D20" s="753"/>
      <c r="E20" s="753"/>
      <c r="F20" s="753"/>
      <c r="G20" s="753"/>
      <c r="H20" s="412"/>
      <c r="I20" s="413"/>
    </row>
    <row r="21" spans="1:13" s="414" customFormat="1" ht="15.6" x14ac:dyDescent="0.3">
      <c r="A21" s="754" t="s">
        <v>46</v>
      </c>
      <c r="B21" s="754"/>
      <c r="C21" s="754"/>
      <c r="D21" s="754"/>
      <c r="E21" s="754"/>
      <c r="F21" s="754"/>
      <c r="G21" s="754"/>
      <c r="H21" s="415"/>
      <c r="I21" s="413"/>
    </row>
    <row r="22" spans="1:13" s="414" customFormat="1" ht="15.6" x14ac:dyDescent="0.3">
      <c r="A22" s="755" t="s">
        <v>1</v>
      </c>
      <c r="B22" s="755"/>
      <c r="C22" s="755"/>
      <c r="D22" s="755"/>
      <c r="E22" s="755"/>
      <c r="F22" s="755"/>
      <c r="G22" s="755"/>
      <c r="H22" s="416"/>
      <c r="I22" s="413"/>
    </row>
    <row r="23" spans="1:13" s="414" customFormat="1" ht="15" customHeight="1" x14ac:dyDescent="0.3">
      <c r="A23" s="753" t="s">
        <v>283</v>
      </c>
      <c r="B23" s="753"/>
      <c r="C23" s="753"/>
      <c r="D23" s="753"/>
      <c r="E23" s="753"/>
      <c r="F23" s="753"/>
      <c r="G23" s="753"/>
      <c r="H23" s="412"/>
      <c r="I23" s="413"/>
    </row>
    <row r="24" spans="1:13" ht="18" customHeight="1" x14ac:dyDescent="0.3">
      <c r="A24" s="417"/>
      <c r="B24" s="417"/>
      <c r="C24" s="418"/>
      <c r="D24" s="418"/>
      <c r="E24" s="418"/>
      <c r="F24" s="418"/>
      <c r="G24" s="418"/>
      <c r="H24" s="418"/>
      <c r="J24" s="420"/>
      <c r="K24" s="420"/>
      <c r="L24" s="420"/>
      <c r="M24" s="420"/>
    </row>
    <row r="25" spans="1:13" ht="30.75" customHeight="1" x14ac:dyDescent="0.3">
      <c r="A25" s="757" t="s">
        <v>93</v>
      </c>
      <c r="B25" s="757"/>
      <c r="C25" s="757"/>
      <c r="D25" s="757"/>
      <c r="E25" s="757"/>
      <c r="F25" s="757"/>
      <c r="G25" s="757"/>
      <c r="H25" s="417"/>
      <c r="J25" s="420"/>
      <c r="K25" s="420"/>
      <c r="L25" s="420"/>
      <c r="M25" s="420"/>
    </row>
    <row r="26" spans="1:13" s="372" customFormat="1" ht="41.4" customHeight="1" x14ac:dyDescent="0.3">
      <c r="A26" s="704" t="s">
        <v>299</v>
      </c>
      <c r="B26" s="704"/>
      <c r="C26" s="704"/>
      <c r="D26" s="704"/>
      <c r="E26" s="704"/>
      <c r="F26" s="704"/>
      <c r="G26" s="704"/>
      <c r="H26" s="373"/>
      <c r="I26" s="374"/>
      <c r="J26" s="373"/>
      <c r="K26" s="373"/>
      <c r="L26" s="373"/>
      <c r="M26" s="373"/>
    </row>
    <row r="27" spans="1:13" s="414" customFormat="1" ht="96" customHeight="1" x14ac:dyDescent="0.3">
      <c r="A27" s="758" t="s">
        <v>312</v>
      </c>
      <c r="B27" s="758"/>
      <c r="C27" s="758"/>
      <c r="D27" s="758"/>
      <c r="E27" s="758"/>
      <c r="F27" s="758"/>
      <c r="G27" s="758"/>
      <c r="H27" s="421"/>
      <c r="I27" s="422"/>
      <c r="J27" s="423"/>
      <c r="K27" s="423"/>
      <c r="L27" s="423"/>
    </row>
    <row r="28" spans="1:13" s="424" customFormat="1" ht="17.25" customHeight="1" x14ac:dyDescent="0.3">
      <c r="A28" s="411" t="s">
        <v>2</v>
      </c>
    </row>
    <row r="29" spans="1:13" s="424" customFormat="1" ht="15.75" customHeight="1" x14ac:dyDescent="0.3">
      <c r="A29" s="759" t="s">
        <v>47</v>
      </c>
      <c r="B29" s="759"/>
      <c r="C29" s="759"/>
      <c r="D29" s="759"/>
      <c r="E29" s="759"/>
      <c r="F29" s="759"/>
      <c r="G29" s="759"/>
    </row>
    <row r="30" spans="1:13" s="424" customFormat="1" ht="18" customHeight="1" x14ac:dyDescent="0.3">
      <c r="A30" s="760" t="s">
        <v>42</v>
      </c>
      <c r="B30" s="760"/>
      <c r="C30" s="760"/>
      <c r="D30" s="760"/>
      <c r="E30" s="760"/>
      <c r="F30" s="760"/>
      <c r="G30" s="760"/>
    </row>
    <row r="31" spans="1:13" s="424" customFormat="1" ht="16.649999999999999" customHeight="1" x14ac:dyDescent="0.3">
      <c r="A31" s="411" t="s">
        <v>43</v>
      </c>
    </row>
    <row r="32" spans="1:13" s="424" customFormat="1" ht="15.6" x14ac:dyDescent="0.3">
      <c r="A32" s="411" t="s">
        <v>44</v>
      </c>
    </row>
    <row r="33" spans="1:12" ht="38.700000000000003" customHeight="1" x14ac:dyDescent="0.3">
      <c r="A33" s="756" t="s">
        <v>225</v>
      </c>
      <c r="B33" s="756"/>
      <c r="C33" s="756"/>
      <c r="D33" s="756"/>
      <c r="E33" s="756"/>
      <c r="F33" s="756"/>
      <c r="G33" s="756"/>
      <c r="H33" s="417"/>
      <c r="I33" s="425"/>
      <c r="J33" s="426"/>
      <c r="K33" s="426"/>
      <c r="L33" s="426"/>
    </row>
    <row r="34" spans="1:12" s="424" customFormat="1" ht="28.2" customHeight="1" x14ac:dyDescent="0.3">
      <c r="A34" s="761" t="s">
        <v>177</v>
      </c>
      <c r="B34" s="761"/>
      <c r="C34" s="761"/>
      <c r="D34" s="761"/>
      <c r="E34" s="761"/>
      <c r="F34" s="761"/>
      <c r="G34" s="761"/>
    </row>
    <row r="35" spans="1:12" s="38" customFormat="1" ht="20.25" customHeight="1" x14ac:dyDescent="0.3">
      <c r="A35" s="762" t="s">
        <v>36</v>
      </c>
      <c r="B35" s="762"/>
      <c r="C35" s="762"/>
      <c r="D35" s="762" t="s">
        <v>5</v>
      </c>
      <c r="E35" s="762" t="s">
        <v>37</v>
      </c>
      <c r="F35" s="762"/>
      <c r="G35" s="762"/>
    </row>
    <row r="36" spans="1:12" s="38" customFormat="1" ht="19.5" customHeight="1" x14ac:dyDescent="0.3">
      <c r="A36" s="762"/>
      <c r="B36" s="762"/>
      <c r="C36" s="762"/>
      <c r="D36" s="762"/>
      <c r="E36" s="353" t="s">
        <v>105</v>
      </c>
      <c r="F36" s="353" t="s">
        <v>210</v>
      </c>
      <c r="G36" s="353" t="s">
        <v>284</v>
      </c>
    </row>
    <row r="37" spans="1:12" s="56" customFormat="1" ht="37.950000000000003" customHeight="1" x14ac:dyDescent="0.3">
      <c r="A37" s="763" t="s">
        <v>215</v>
      </c>
      <c r="B37" s="763"/>
      <c r="C37" s="763"/>
      <c r="D37" s="39" t="s">
        <v>38</v>
      </c>
      <c r="E37" s="39">
        <v>0.59</v>
      </c>
      <c r="F37" s="39">
        <v>0.64</v>
      </c>
      <c r="G37" s="39">
        <v>0.69</v>
      </c>
      <c r="H37" s="315"/>
    </row>
    <row r="38" spans="1:12" s="314" customFormat="1" ht="33.450000000000003" hidden="1" customHeight="1" x14ac:dyDescent="0.3">
      <c r="A38" s="764" t="s">
        <v>216</v>
      </c>
      <c r="B38" s="764"/>
      <c r="C38" s="764"/>
      <c r="D38" s="312" t="s">
        <v>38</v>
      </c>
      <c r="E38" s="313">
        <v>0.6</v>
      </c>
      <c r="F38" s="312">
        <v>0.65</v>
      </c>
      <c r="G38" s="313">
        <v>0.7</v>
      </c>
    </row>
    <row r="39" spans="1:12" ht="15.6" customHeight="1" x14ac:dyDescent="0.3"/>
    <row r="40" spans="1:12" ht="36.450000000000003" customHeight="1" x14ac:dyDescent="0.3">
      <c r="A40" s="756" t="s">
        <v>94</v>
      </c>
      <c r="B40" s="756"/>
      <c r="C40" s="756"/>
      <c r="D40" s="756"/>
      <c r="E40" s="756"/>
      <c r="F40" s="756"/>
      <c r="G40" s="756"/>
      <c r="H40" s="417"/>
    </row>
    <row r="41" spans="1:12" ht="12.15" customHeight="1" x14ac:dyDescent="0.3">
      <c r="A41" s="766"/>
      <c r="B41" s="766"/>
      <c r="C41" s="766"/>
      <c r="D41" s="766"/>
      <c r="E41" s="766"/>
      <c r="F41" s="766"/>
      <c r="G41" s="766"/>
      <c r="H41" s="427"/>
    </row>
    <row r="42" spans="1:12" ht="25.2" customHeight="1" x14ac:dyDescent="0.3">
      <c r="A42" s="767" t="s">
        <v>3</v>
      </c>
      <c r="B42" s="767"/>
      <c r="C42" s="767"/>
      <c r="D42" s="767"/>
      <c r="E42" s="767"/>
      <c r="F42" s="767"/>
      <c r="G42" s="767"/>
      <c r="H42" s="419" t="s">
        <v>48</v>
      </c>
      <c r="I42" s="409"/>
    </row>
    <row r="43" spans="1:12" ht="37.200000000000003" customHeight="1" x14ac:dyDescent="0.3">
      <c r="A43" s="768" t="s">
        <v>4</v>
      </c>
      <c r="B43" s="768" t="s">
        <v>5</v>
      </c>
      <c r="C43" s="428" t="s">
        <v>6</v>
      </c>
      <c r="D43" s="428" t="s">
        <v>7</v>
      </c>
      <c r="E43" s="771" t="s">
        <v>8</v>
      </c>
      <c r="F43" s="772"/>
      <c r="G43" s="773"/>
      <c r="H43" s="419"/>
      <c r="I43" s="409"/>
    </row>
    <row r="44" spans="1:12" ht="22.95" customHeight="1" x14ac:dyDescent="0.3">
      <c r="A44" s="769"/>
      <c r="B44" s="770"/>
      <c r="C44" s="429" t="s">
        <v>12</v>
      </c>
      <c r="D44" s="429" t="s">
        <v>24</v>
      </c>
      <c r="E44" s="428" t="s">
        <v>105</v>
      </c>
      <c r="F44" s="428" t="s">
        <v>210</v>
      </c>
      <c r="G44" s="428" t="s">
        <v>284</v>
      </c>
      <c r="H44" s="419"/>
      <c r="I44" s="409"/>
    </row>
    <row r="45" spans="1:12" ht="31.95" customHeight="1" x14ac:dyDescent="0.3">
      <c r="A45" s="430" t="s">
        <v>13</v>
      </c>
      <c r="B45" s="431" t="s">
        <v>14</v>
      </c>
      <c r="C45" s="311">
        <f>4350+168204</f>
        <v>172554</v>
      </c>
      <c r="D45" s="311">
        <v>197881</v>
      </c>
      <c r="E45" s="311">
        <v>172556</v>
      </c>
      <c r="F45" s="311">
        <v>172556</v>
      </c>
      <c r="G45" s="311">
        <v>172556</v>
      </c>
      <c r="H45" s="419"/>
      <c r="I45" s="409"/>
    </row>
    <row r="46" spans="1:12" ht="56.4" customHeight="1" x14ac:dyDescent="0.3">
      <c r="A46" s="294" t="s">
        <v>331</v>
      </c>
      <c r="B46" s="685"/>
      <c r="C46" s="311"/>
      <c r="D46" s="311">
        <v>526</v>
      </c>
      <c r="E46" s="311"/>
      <c r="F46" s="311"/>
      <c r="G46" s="311"/>
      <c r="H46" s="419"/>
      <c r="I46" s="409"/>
    </row>
    <row r="47" spans="1:12" ht="19.95" customHeight="1" x14ac:dyDescent="0.3">
      <c r="A47" s="430" t="s">
        <v>15</v>
      </c>
      <c r="B47" s="431" t="s">
        <v>14</v>
      </c>
      <c r="C47" s="291">
        <f>4024-46</f>
        <v>3978</v>
      </c>
      <c r="D47" s="291">
        <v>3979</v>
      </c>
      <c r="E47" s="291">
        <v>4329</v>
      </c>
      <c r="F47" s="291">
        <v>4329</v>
      </c>
      <c r="G47" s="291">
        <v>4366</v>
      </c>
      <c r="H47" s="419"/>
      <c r="I47" s="409"/>
    </row>
    <row r="48" spans="1:12" ht="24" customHeight="1" x14ac:dyDescent="0.3">
      <c r="A48" s="432" t="s">
        <v>16</v>
      </c>
      <c r="B48" s="433" t="s">
        <v>14</v>
      </c>
      <c r="C48" s="434">
        <f>C45+C47</f>
        <v>176532</v>
      </c>
      <c r="D48" s="434">
        <f>D45+D46+D47</f>
        <v>202386</v>
      </c>
      <c r="E48" s="434">
        <f>E45+E47</f>
        <v>176885</v>
      </c>
      <c r="F48" s="434">
        <f>F45+F47</f>
        <v>176885</v>
      </c>
      <c r="G48" s="434">
        <f>G45+G47</f>
        <v>176922</v>
      </c>
      <c r="H48" s="435" t="s">
        <v>48</v>
      </c>
      <c r="I48" s="420"/>
      <c r="J48" s="420"/>
      <c r="K48" s="420"/>
      <c r="L48" s="420"/>
    </row>
    <row r="49" spans="1:13" s="414" customFormat="1" ht="27.6" customHeight="1" x14ac:dyDescent="0.3">
      <c r="A49" s="757" t="s">
        <v>17</v>
      </c>
      <c r="B49" s="757"/>
      <c r="C49" s="757"/>
      <c r="D49" s="757"/>
      <c r="E49" s="757"/>
      <c r="F49" s="757"/>
      <c r="G49" s="757"/>
      <c r="H49" s="757"/>
      <c r="I49" s="413"/>
      <c r="J49" s="418"/>
      <c r="K49" s="418"/>
      <c r="L49" s="418"/>
      <c r="M49" s="418"/>
    </row>
    <row r="50" spans="1:13" s="424" customFormat="1" ht="17.25" customHeight="1" x14ac:dyDescent="0.3">
      <c r="A50" s="411" t="s">
        <v>18</v>
      </c>
    </row>
    <row r="51" spans="1:13" s="424" customFormat="1" ht="15.6" customHeight="1" x14ac:dyDescent="0.3">
      <c r="A51" s="760" t="s">
        <v>42</v>
      </c>
      <c r="B51" s="760"/>
      <c r="C51" s="760"/>
      <c r="D51" s="760"/>
      <c r="E51" s="760"/>
      <c r="F51" s="760"/>
      <c r="G51" s="760"/>
    </row>
    <row r="52" spans="1:13" s="424" customFormat="1" ht="17.25" customHeight="1" x14ac:dyDescent="0.3">
      <c r="A52" s="411" t="s">
        <v>44</v>
      </c>
      <c r="B52" s="436"/>
      <c r="C52" s="436"/>
      <c r="D52" s="436"/>
      <c r="E52" s="436"/>
      <c r="F52" s="436"/>
      <c r="G52" s="436"/>
    </row>
    <row r="53" spans="1:13" ht="42" customHeight="1" x14ac:dyDescent="0.3">
      <c r="A53" s="756" t="s">
        <v>178</v>
      </c>
      <c r="B53" s="756"/>
      <c r="C53" s="756"/>
      <c r="D53" s="756"/>
      <c r="E53" s="756"/>
      <c r="F53" s="756"/>
      <c r="G53" s="756"/>
      <c r="H53" s="417"/>
    </row>
    <row r="54" spans="1:13" ht="31.2" customHeight="1" x14ac:dyDescent="0.3">
      <c r="A54" s="765" t="s">
        <v>19</v>
      </c>
      <c r="B54" s="774" t="s">
        <v>5</v>
      </c>
      <c r="C54" s="437" t="s">
        <v>6</v>
      </c>
      <c r="D54" s="437" t="s">
        <v>7</v>
      </c>
      <c r="E54" s="774" t="s">
        <v>8</v>
      </c>
      <c r="F54" s="774"/>
      <c r="G54" s="774"/>
      <c r="H54" s="438"/>
      <c r="I54" s="409"/>
    </row>
    <row r="55" spans="1:13" ht="27.6" customHeight="1" x14ac:dyDescent="0.3">
      <c r="A55" s="765"/>
      <c r="B55" s="774"/>
      <c r="C55" s="428" t="s">
        <v>12</v>
      </c>
      <c r="D55" s="428" t="s">
        <v>24</v>
      </c>
      <c r="E55" s="428" t="s">
        <v>105</v>
      </c>
      <c r="F55" s="428" t="s">
        <v>210</v>
      </c>
      <c r="G55" s="428" t="s">
        <v>284</v>
      </c>
      <c r="H55" s="438"/>
      <c r="I55" s="409"/>
    </row>
    <row r="56" spans="1:13" ht="21.6" customHeight="1" x14ac:dyDescent="0.3">
      <c r="A56" s="439" t="s">
        <v>95</v>
      </c>
      <c r="B56" s="431" t="s">
        <v>39</v>
      </c>
      <c r="C56" s="440"/>
      <c r="D56" s="440"/>
      <c r="E56" s="441"/>
      <c r="F56" s="441"/>
      <c r="G56" s="441"/>
      <c r="H56" s="438"/>
      <c r="I56" s="409"/>
    </row>
    <row r="57" spans="1:13" ht="21.6" customHeight="1" x14ac:dyDescent="0.3">
      <c r="A57" s="439" t="s">
        <v>96</v>
      </c>
      <c r="B57" s="431" t="s">
        <v>39</v>
      </c>
      <c r="C57" s="440"/>
      <c r="D57" s="440"/>
      <c r="E57" s="441"/>
      <c r="F57" s="441"/>
      <c r="G57" s="441"/>
      <c r="H57" s="438"/>
      <c r="I57" s="409"/>
    </row>
    <row r="58" spans="1:13" ht="22.2" customHeight="1" x14ac:dyDescent="0.3">
      <c r="A58" s="439" t="s">
        <v>97</v>
      </c>
      <c r="B58" s="431" t="s">
        <v>98</v>
      </c>
      <c r="C58" s="440"/>
      <c r="D58" s="440"/>
      <c r="E58" s="441"/>
      <c r="F58" s="441"/>
      <c r="G58" s="441"/>
      <c r="H58" s="438"/>
      <c r="I58" s="409"/>
    </row>
    <row r="59" spans="1:13" ht="22.2" customHeight="1" x14ac:dyDescent="0.3">
      <c r="A59" s="442" t="s">
        <v>224</v>
      </c>
      <c r="B59" s="431" t="s">
        <v>30</v>
      </c>
      <c r="C59" s="443"/>
      <c r="D59" s="440"/>
      <c r="E59" s="441"/>
      <c r="F59" s="441"/>
      <c r="G59" s="441"/>
      <c r="H59" s="438"/>
      <c r="I59" s="409"/>
    </row>
    <row r="60" spans="1:13" ht="37.950000000000003" customHeight="1" x14ac:dyDescent="0.3">
      <c r="A60" s="442" t="s">
        <v>100</v>
      </c>
      <c r="B60" s="431" t="s">
        <v>30</v>
      </c>
      <c r="C60" s="443">
        <v>567</v>
      </c>
      <c r="D60" s="440"/>
      <c r="E60" s="441"/>
      <c r="F60" s="441"/>
      <c r="G60" s="441"/>
      <c r="H60" s="438"/>
      <c r="I60" s="409"/>
    </row>
    <row r="61" spans="1:13" ht="37.950000000000003" customHeight="1" x14ac:dyDescent="0.3">
      <c r="A61" s="442" t="s">
        <v>101</v>
      </c>
      <c r="B61" s="431" t="s">
        <v>30</v>
      </c>
      <c r="C61" s="443"/>
      <c r="D61" s="440"/>
      <c r="E61" s="441"/>
      <c r="F61" s="441"/>
      <c r="G61" s="441"/>
      <c r="H61" s="438"/>
      <c r="I61" s="409"/>
    </row>
    <row r="62" spans="1:13" ht="37.950000000000003" customHeight="1" x14ac:dyDescent="0.3">
      <c r="A62" s="442" t="s">
        <v>102</v>
      </c>
      <c r="B62" s="431" t="s">
        <v>30</v>
      </c>
      <c r="C62" s="443"/>
      <c r="D62" s="440"/>
      <c r="E62" s="441"/>
      <c r="F62" s="441"/>
      <c r="G62" s="441"/>
      <c r="H62" s="438"/>
      <c r="I62" s="409"/>
    </row>
    <row r="63" spans="1:13" ht="48.6" customHeight="1" x14ac:dyDescent="0.3">
      <c r="A63" s="439" t="s">
        <v>221</v>
      </c>
      <c r="B63" s="431" t="s">
        <v>30</v>
      </c>
      <c r="C63" s="443">
        <v>24679</v>
      </c>
      <c r="D63" s="443">
        <f>8603+2442</f>
        <v>11045</v>
      </c>
      <c r="E63" s="443">
        <v>7559</v>
      </c>
      <c r="F63" s="443">
        <v>7559</v>
      </c>
      <c r="G63" s="443">
        <v>7559</v>
      </c>
      <c r="H63" s="438"/>
      <c r="I63" s="409"/>
    </row>
    <row r="64" spans="1:13" ht="33.6" customHeight="1" x14ac:dyDescent="0.3">
      <c r="A64" s="439" t="s">
        <v>223</v>
      </c>
      <c r="B64" s="431" t="s">
        <v>30</v>
      </c>
      <c r="C64" s="443">
        <v>6748</v>
      </c>
      <c r="D64" s="443">
        <v>23985</v>
      </c>
      <c r="E64" s="443">
        <v>23933</v>
      </c>
      <c r="F64" s="443">
        <v>23933</v>
      </c>
      <c r="G64" s="443">
        <v>23933</v>
      </c>
      <c r="H64" s="438"/>
      <c r="I64" s="409"/>
    </row>
    <row r="65" spans="1:13" ht="57.6" customHeight="1" x14ac:dyDescent="0.3">
      <c r="A65" s="439" t="s">
        <v>222</v>
      </c>
      <c r="B65" s="431" t="s">
        <v>30</v>
      </c>
      <c r="C65" s="443"/>
      <c r="D65" s="443">
        <v>400</v>
      </c>
      <c r="E65" s="443">
        <v>567</v>
      </c>
      <c r="F65" s="443">
        <v>400</v>
      </c>
      <c r="G65" s="443">
        <v>567</v>
      </c>
      <c r="H65" s="438"/>
      <c r="I65" s="409"/>
    </row>
    <row r="66" spans="1:13" ht="37.200000000000003" customHeight="1" x14ac:dyDescent="0.3">
      <c r="A66" s="439" t="s">
        <v>103</v>
      </c>
      <c r="B66" s="431" t="s">
        <v>39</v>
      </c>
      <c r="C66" s="440"/>
      <c r="D66" s="440"/>
      <c r="E66" s="441"/>
      <c r="F66" s="444"/>
      <c r="G66" s="441"/>
      <c r="H66" s="438" t="s">
        <v>48</v>
      </c>
      <c r="I66" s="409"/>
    </row>
    <row r="67" spans="1:13" ht="132.6" hidden="1" customHeight="1" x14ac:dyDescent="0.3">
      <c r="A67" s="394" t="s">
        <v>180</v>
      </c>
      <c r="B67" s="395" t="s">
        <v>181</v>
      </c>
      <c r="C67" s="445"/>
      <c r="D67" s="445">
        <v>431</v>
      </c>
      <c r="E67" s="396"/>
      <c r="F67" s="400"/>
      <c r="G67" s="400"/>
      <c r="H67" s="438"/>
      <c r="I67" s="409"/>
    </row>
    <row r="68" spans="1:13" ht="18.75" customHeight="1" x14ac:dyDescent="0.3">
      <c r="A68" s="446"/>
      <c r="B68" s="447"/>
      <c r="C68" s="448"/>
      <c r="D68" s="448"/>
      <c r="E68" s="448"/>
      <c r="F68" s="448"/>
      <c r="G68" s="448"/>
      <c r="H68" s="438"/>
      <c r="I68" s="409"/>
    </row>
    <row r="69" spans="1:13" ht="33.6" customHeight="1" x14ac:dyDescent="0.3">
      <c r="A69" s="765" t="s">
        <v>20</v>
      </c>
      <c r="B69" s="765" t="s">
        <v>5</v>
      </c>
      <c r="C69" s="431" t="s">
        <v>6</v>
      </c>
      <c r="D69" s="431" t="s">
        <v>7</v>
      </c>
      <c r="E69" s="765" t="s">
        <v>8</v>
      </c>
      <c r="F69" s="765"/>
      <c r="G69" s="765"/>
      <c r="H69" s="438"/>
      <c r="I69" s="420"/>
      <c r="J69" s="420"/>
      <c r="K69" s="420"/>
      <c r="L69" s="420"/>
    </row>
    <row r="70" spans="1:13" ht="22.2" customHeight="1" x14ac:dyDescent="0.3">
      <c r="A70" s="765"/>
      <c r="B70" s="765"/>
      <c r="C70" s="428" t="s">
        <v>12</v>
      </c>
      <c r="D70" s="428" t="s">
        <v>24</v>
      </c>
      <c r="E70" s="428" t="s">
        <v>105</v>
      </c>
      <c r="F70" s="428" t="s">
        <v>210</v>
      </c>
      <c r="G70" s="428" t="s">
        <v>284</v>
      </c>
      <c r="H70" s="419"/>
      <c r="I70" s="420"/>
      <c r="J70" s="420"/>
      <c r="K70" s="420"/>
      <c r="L70" s="420"/>
    </row>
    <row r="71" spans="1:13" ht="33" customHeight="1" x14ac:dyDescent="0.3">
      <c r="A71" s="449" t="s">
        <v>13</v>
      </c>
      <c r="B71" s="431" t="s">
        <v>14</v>
      </c>
      <c r="C71" s="311">
        <f>4350+168204</f>
        <v>172554</v>
      </c>
      <c r="D71" s="311">
        <v>197881</v>
      </c>
      <c r="E71" s="311">
        <v>172556</v>
      </c>
      <c r="F71" s="311">
        <v>172556</v>
      </c>
      <c r="G71" s="311">
        <v>172556</v>
      </c>
      <c r="H71" s="419"/>
      <c r="I71" s="420"/>
      <c r="J71" s="420"/>
      <c r="K71" s="420"/>
      <c r="L71" s="420"/>
    </row>
    <row r="72" spans="1:13" ht="27.6" customHeight="1" x14ac:dyDescent="0.3">
      <c r="A72" s="432" t="s">
        <v>21</v>
      </c>
      <c r="B72" s="433" t="s">
        <v>14</v>
      </c>
      <c r="C72" s="434">
        <f>C71</f>
        <v>172554</v>
      </c>
      <c r="D72" s="434">
        <f>D71</f>
        <v>197881</v>
      </c>
      <c r="E72" s="434">
        <f>E71</f>
        <v>172556</v>
      </c>
      <c r="F72" s="450">
        <f>F71</f>
        <v>172556</v>
      </c>
      <c r="G72" s="450">
        <f>G71</f>
        <v>172556</v>
      </c>
      <c r="H72" s="419" t="s">
        <v>48</v>
      </c>
      <c r="I72" s="420"/>
      <c r="J72" s="451"/>
      <c r="K72" s="451"/>
      <c r="L72" s="451"/>
    </row>
    <row r="73" spans="1:13" s="414" customFormat="1" ht="16.649999999999999" hidden="1" customHeight="1" x14ac:dyDescent="0.3">
      <c r="A73" s="776" t="s">
        <v>22</v>
      </c>
      <c r="B73" s="776"/>
      <c r="C73" s="776"/>
      <c r="D73" s="776"/>
      <c r="E73" s="776"/>
      <c r="F73" s="776"/>
      <c r="G73" s="776"/>
      <c r="H73" s="417"/>
      <c r="I73" s="413"/>
      <c r="J73" s="418"/>
      <c r="K73" s="418"/>
      <c r="L73" s="418"/>
      <c r="M73" s="418"/>
    </row>
    <row r="74" spans="1:13" s="414" customFormat="1" ht="16.649999999999999" hidden="1" customHeight="1" x14ac:dyDescent="0.3">
      <c r="A74" s="421" t="s">
        <v>23</v>
      </c>
      <c r="B74" s="421"/>
      <c r="C74" s="421"/>
      <c r="D74" s="421"/>
      <c r="E74" s="421"/>
      <c r="F74" s="421"/>
      <c r="G74" s="421"/>
      <c r="H74" s="421"/>
      <c r="I74" s="413"/>
    </row>
    <row r="75" spans="1:13" s="414" customFormat="1" ht="15" hidden="1" customHeight="1" x14ac:dyDescent="0.3">
      <c r="A75" s="756" t="s">
        <v>31</v>
      </c>
      <c r="B75" s="756"/>
      <c r="C75" s="756"/>
      <c r="D75" s="756"/>
      <c r="E75" s="756"/>
      <c r="F75" s="756"/>
      <c r="G75" s="756"/>
      <c r="H75" s="452"/>
      <c r="I75" s="413"/>
    </row>
    <row r="76" spans="1:13" s="414" customFormat="1" ht="15" hidden="1" customHeight="1" x14ac:dyDescent="0.3">
      <c r="A76" s="757" t="s">
        <v>32</v>
      </c>
      <c r="B76" s="756"/>
      <c r="C76" s="756"/>
      <c r="D76" s="756"/>
      <c r="E76" s="756"/>
      <c r="F76" s="756"/>
      <c r="G76" s="756"/>
      <c r="H76" s="421"/>
      <c r="I76" s="413"/>
    </row>
    <row r="77" spans="1:13" ht="21.45" hidden="1" customHeight="1" x14ac:dyDescent="0.3">
      <c r="A77" s="756" t="s">
        <v>33</v>
      </c>
      <c r="B77" s="756"/>
      <c r="C77" s="756"/>
      <c r="D77" s="756"/>
      <c r="E77" s="756"/>
      <c r="F77" s="756"/>
      <c r="G77" s="756"/>
      <c r="H77" s="417"/>
    </row>
    <row r="78" spans="1:13" ht="17.25" hidden="1" customHeight="1" x14ac:dyDescent="0.3">
      <c r="A78" s="777" t="s">
        <v>19</v>
      </c>
      <c r="B78" s="774" t="s">
        <v>5</v>
      </c>
      <c r="C78" s="437" t="s">
        <v>6</v>
      </c>
      <c r="D78" s="437" t="s">
        <v>7</v>
      </c>
      <c r="E78" s="774" t="s">
        <v>8</v>
      </c>
      <c r="F78" s="774"/>
      <c r="G78" s="774"/>
      <c r="H78" s="438"/>
      <c r="I78" s="409"/>
    </row>
    <row r="79" spans="1:13" ht="17.25" hidden="1" customHeight="1" x14ac:dyDescent="0.3">
      <c r="A79" s="778"/>
      <c r="B79" s="774"/>
      <c r="C79" s="428" t="s">
        <v>9</v>
      </c>
      <c r="D79" s="428" t="s">
        <v>10</v>
      </c>
      <c r="E79" s="428" t="s">
        <v>11</v>
      </c>
      <c r="F79" s="428" t="s">
        <v>12</v>
      </c>
      <c r="G79" s="428" t="s">
        <v>24</v>
      </c>
      <c r="H79" s="438"/>
      <c r="I79" s="409"/>
    </row>
    <row r="80" spans="1:13" ht="15.6" hidden="1" x14ac:dyDescent="0.3">
      <c r="A80" s="453" t="s">
        <v>34</v>
      </c>
      <c r="B80" s="428" t="s">
        <v>35</v>
      </c>
      <c r="C80" s="454"/>
      <c r="D80" s="454"/>
      <c r="E80" s="454"/>
      <c r="F80" s="454"/>
      <c r="G80" s="454"/>
      <c r="H80" s="438"/>
      <c r="I80" s="409"/>
    </row>
    <row r="81" spans="1:13" ht="15" hidden="1" customHeight="1" x14ac:dyDescent="0.3">
      <c r="A81" s="453" t="s">
        <v>34</v>
      </c>
      <c r="B81" s="428" t="s">
        <v>35</v>
      </c>
      <c r="C81" s="454"/>
      <c r="D81" s="454"/>
      <c r="E81" s="454"/>
      <c r="F81" s="454"/>
      <c r="G81" s="454"/>
      <c r="H81" s="438"/>
      <c r="I81" s="409"/>
    </row>
    <row r="82" spans="1:13" ht="15" hidden="1" customHeight="1" x14ac:dyDescent="0.3">
      <c r="A82" s="453" t="s">
        <v>34</v>
      </c>
      <c r="B82" s="428" t="s">
        <v>35</v>
      </c>
      <c r="C82" s="454"/>
      <c r="D82" s="454"/>
      <c r="E82" s="454"/>
      <c r="F82" s="454"/>
      <c r="G82" s="454"/>
      <c r="H82" s="438"/>
      <c r="I82" s="409"/>
    </row>
    <row r="83" spans="1:13" ht="19.5" hidden="1" customHeight="1" x14ac:dyDescent="0.3">
      <c r="A83" s="446"/>
      <c r="B83" s="447"/>
      <c r="C83" s="448"/>
      <c r="D83" s="448"/>
      <c r="E83" s="448"/>
      <c r="F83" s="448"/>
      <c r="G83" s="448"/>
      <c r="H83" s="438"/>
      <c r="I83" s="409"/>
    </row>
    <row r="84" spans="1:13" ht="15.75" hidden="1" customHeight="1" x14ac:dyDescent="0.3">
      <c r="A84" s="774" t="s">
        <v>20</v>
      </c>
      <c r="B84" s="774" t="s">
        <v>5</v>
      </c>
      <c r="C84" s="437" t="s">
        <v>6</v>
      </c>
      <c r="D84" s="437" t="s">
        <v>7</v>
      </c>
      <c r="E84" s="774" t="s">
        <v>8</v>
      </c>
      <c r="F84" s="774"/>
      <c r="G84" s="774"/>
      <c r="H84" s="438"/>
      <c r="I84" s="420"/>
      <c r="J84" s="420"/>
      <c r="K84" s="420"/>
      <c r="L84" s="420"/>
    </row>
    <row r="85" spans="1:13" ht="18" hidden="1" customHeight="1" x14ac:dyDescent="0.3">
      <c r="A85" s="774"/>
      <c r="B85" s="774"/>
      <c r="C85" s="428" t="s">
        <v>9</v>
      </c>
      <c r="D85" s="428" t="s">
        <v>10</v>
      </c>
      <c r="E85" s="428" t="s">
        <v>11</v>
      </c>
      <c r="F85" s="428" t="s">
        <v>12</v>
      </c>
      <c r="G85" s="428" t="s">
        <v>24</v>
      </c>
      <c r="H85" s="419"/>
      <c r="I85" s="420"/>
      <c r="J85" s="420"/>
      <c r="K85" s="420"/>
      <c r="L85" s="420"/>
    </row>
    <row r="86" spans="1:13" ht="23.25" hidden="1" customHeight="1" x14ac:dyDescent="0.3">
      <c r="A86" s="449" t="s">
        <v>15</v>
      </c>
      <c r="B86" s="428" t="s">
        <v>14</v>
      </c>
      <c r="C86" s="455"/>
      <c r="D86" s="455"/>
      <c r="E86" s="455"/>
      <c r="F86" s="455"/>
      <c r="G86" s="455"/>
      <c r="H86" s="419"/>
      <c r="I86" s="420"/>
      <c r="J86" s="420"/>
      <c r="K86" s="420"/>
      <c r="L86" s="420"/>
    </row>
    <row r="87" spans="1:13" ht="32.25" hidden="1" customHeight="1" x14ac:dyDescent="0.3">
      <c r="A87" s="456" t="s">
        <v>21</v>
      </c>
      <c r="B87" s="457" t="s">
        <v>14</v>
      </c>
      <c r="C87" s="458">
        <f>SUM(C86)</f>
        <v>0</v>
      </c>
      <c r="D87" s="458">
        <f>SUM(D86)</f>
        <v>0</v>
      </c>
      <c r="E87" s="458">
        <f>SUM(E86)</f>
        <v>0</v>
      </c>
      <c r="F87" s="458">
        <f>SUM(F86)</f>
        <v>0</v>
      </c>
      <c r="G87" s="458">
        <f>SUM(G86)</f>
        <v>0</v>
      </c>
      <c r="H87" s="419"/>
      <c r="I87" s="420"/>
      <c r="J87" s="451"/>
      <c r="K87" s="451"/>
      <c r="L87" s="451"/>
    </row>
    <row r="88" spans="1:13" hidden="1" x14ac:dyDescent="0.3"/>
    <row r="89" spans="1:13" hidden="1" x14ac:dyDescent="0.3">
      <c r="E89" s="459"/>
    </row>
    <row r="90" spans="1:13" hidden="1" x14ac:dyDescent="0.3"/>
    <row r="91" spans="1:13" hidden="1" x14ac:dyDescent="0.3"/>
    <row r="93" spans="1:13" s="462" customFormat="1" ht="19.5" customHeight="1" x14ac:dyDescent="0.3">
      <c r="A93" s="725" t="s">
        <v>58</v>
      </c>
      <c r="B93" s="725"/>
      <c r="C93" s="725"/>
      <c r="D93" s="725"/>
      <c r="E93" s="725"/>
      <c r="F93" s="725"/>
      <c r="G93" s="725"/>
      <c r="H93" s="725"/>
      <c r="I93" s="460"/>
      <c r="J93" s="461"/>
      <c r="K93" s="461"/>
      <c r="L93" s="461"/>
      <c r="M93" s="461"/>
    </row>
    <row r="94" spans="1:13" s="464" customFormat="1" ht="17.25" customHeight="1" x14ac:dyDescent="0.3">
      <c r="A94" s="463" t="s">
        <v>18</v>
      </c>
    </row>
    <row r="95" spans="1:13" s="464" customFormat="1" ht="23.4" customHeight="1" x14ac:dyDescent="0.3">
      <c r="A95" s="779" t="s">
        <v>84</v>
      </c>
      <c r="B95" s="779"/>
      <c r="C95" s="779"/>
      <c r="D95" s="779"/>
      <c r="E95" s="779"/>
      <c r="F95" s="779"/>
      <c r="G95" s="779"/>
      <c r="H95" s="779"/>
      <c r="I95" s="779"/>
      <c r="J95" s="779"/>
      <c r="K95" s="779"/>
    </row>
    <row r="96" spans="1:13" s="464" customFormat="1" ht="17.25" customHeight="1" x14ac:dyDescent="0.3">
      <c r="A96" s="463" t="s">
        <v>44</v>
      </c>
      <c r="B96" s="465"/>
      <c r="C96" s="465"/>
      <c r="D96" s="465"/>
      <c r="E96" s="465"/>
      <c r="F96" s="465"/>
      <c r="G96" s="465"/>
    </row>
    <row r="97" spans="1:12" s="468" customFormat="1" ht="43.5" customHeight="1" x14ac:dyDescent="0.3">
      <c r="A97" s="775" t="s">
        <v>110</v>
      </c>
      <c r="B97" s="775"/>
      <c r="C97" s="775"/>
      <c r="D97" s="775"/>
      <c r="E97" s="775"/>
      <c r="F97" s="775"/>
      <c r="G97" s="775"/>
      <c r="H97" s="466"/>
      <c r="I97" s="467"/>
    </row>
    <row r="98" spans="1:12" s="468" customFormat="1" ht="31.2" customHeight="1" x14ac:dyDescent="0.3">
      <c r="A98" s="780" t="s">
        <v>19</v>
      </c>
      <c r="B98" s="780" t="s">
        <v>5</v>
      </c>
      <c r="C98" s="431" t="s">
        <v>6</v>
      </c>
      <c r="D98" s="431" t="s">
        <v>7</v>
      </c>
      <c r="E98" s="765" t="s">
        <v>8</v>
      </c>
      <c r="F98" s="765"/>
      <c r="G98" s="765"/>
      <c r="H98" s="469"/>
    </row>
    <row r="99" spans="1:12" s="468" customFormat="1" ht="24" customHeight="1" x14ac:dyDescent="0.3">
      <c r="A99" s="780"/>
      <c r="B99" s="780"/>
      <c r="C99" s="428" t="s">
        <v>12</v>
      </c>
      <c r="D99" s="428" t="s">
        <v>24</v>
      </c>
      <c r="E99" s="428" t="s">
        <v>105</v>
      </c>
      <c r="F99" s="428" t="s">
        <v>210</v>
      </c>
      <c r="G99" s="428" t="s">
        <v>284</v>
      </c>
      <c r="H99" s="469"/>
    </row>
    <row r="100" spans="1:12" s="468" customFormat="1" hidden="1" x14ac:dyDescent="0.3">
      <c r="A100" s="470" t="s">
        <v>95</v>
      </c>
      <c r="B100" s="471" t="s">
        <v>39</v>
      </c>
      <c r="C100" s="472"/>
      <c r="D100" s="473"/>
      <c r="E100" s="473"/>
      <c r="H100" s="469"/>
    </row>
    <row r="101" spans="1:12" s="468" customFormat="1" hidden="1" x14ac:dyDescent="0.3">
      <c r="A101" s="470" t="s">
        <v>96</v>
      </c>
      <c r="B101" s="471" t="s">
        <v>39</v>
      </c>
      <c r="C101" s="472"/>
      <c r="D101" s="473"/>
      <c r="E101" s="473"/>
      <c r="H101" s="469"/>
    </row>
    <row r="102" spans="1:12" s="468" customFormat="1" hidden="1" x14ac:dyDescent="0.3">
      <c r="A102" s="470" t="s">
        <v>97</v>
      </c>
      <c r="B102" s="471" t="s">
        <v>98</v>
      </c>
      <c r="C102" s="472"/>
      <c r="D102" s="473"/>
      <c r="E102" s="473"/>
      <c r="H102" s="469"/>
    </row>
    <row r="103" spans="1:12" s="468" customFormat="1" hidden="1" x14ac:dyDescent="0.3">
      <c r="A103" s="470" t="s">
        <v>99</v>
      </c>
      <c r="B103" s="471" t="s">
        <v>30</v>
      </c>
      <c r="C103" s="472"/>
      <c r="D103" s="473"/>
      <c r="E103" s="473"/>
      <c r="H103" s="469"/>
    </row>
    <row r="104" spans="1:12" s="468" customFormat="1" ht="40.5" hidden="1" customHeight="1" x14ac:dyDescent="0.3">
      <c r="A104" s="470" t="s">
        <v>100</v>
      </c>
      <c r="B104" s="471" t="s">
        <v>30</v>
      </c>
      <c r="C104" s="472"/>
      <c r="D104" s="473"/>
      <c r="E104" s="473"/>
      <c r="H104" s="469"/>
    </row>
    <row r="105" spans="1:12" s="468" customFormat="1" ht="40.5" hidden="1" customHeight="1" x14ac:dyDescent="0.3">
      <c r="A105" s="470" t="s">
        <v>101</v>
      </c>
      <c r="B105" s="471" t="s">
        <v>30</v>
      </c>
      <c r="C105" s="472"/>
      <c r="D105" s="473"/>
      <c r="E105" s="473"/>
      <c r="H105" s="469"/>
    </row>
    <row r="106" spans="1:12" s="468" customFormat="1" ht="27.6" hidden="1" x14ac:dyDescent="0.3">
      <c r="A106" s="470" t="s">
        <v>102</v>
      </c>
      <c r="B106" s="471" t="s">
        <v>30</v>
      </c>
      <c r="C106" s="472"/>
      <c r="D106" s="473"/>
      <c r="E106" s="473"/>
      <c r="H106" s="469"/>
    </row>
    <row r="107" spans="1:12" s="468" customFormat="1" ht="27.6" hidden="1" x14ac:dyDescent="0.3">
      <c r="A107" s="470" t="s">
        <v>103</v>
      </c>
      <c r="B107" s="471" t="s">
        <v>39</v>
      </c>
      <c r="C107" s="472"/>
      <c r="D107" s="473"/>
      <c r="E107" s="474"/>
      <c r="H107" s="469"/>
    </row>
    <row r="108" spans="1:12" s="468" customFormat="1" ht="33" customHeight="1" x14ac:dyDescent="0.3">
      <c r="A108" s="475" t="s">
        <v>111</v>
      </c>
      <c r="B108" s="476" t="s">
        <v>109</v>
      </c>
      <c r="C108" s="292">
        <v>2.25</v>
      </c>
      <c r="D108" s="292">
        <v>2.25</v>
      </c>
      <c r="E108" s="292">
        <v>2.25</v>
      </c>
      <c r="F108" s="292">
        <v>2.25</v>
      </c>
      <c r="G108" s="292">
        <v>2.25</v>
      </c>
      <c r="H108" s="469"/>
    </row>
    <row r="109" spans="1:12" s="468" customFormat="1" ht="40.5" hidden="1" customHeight="1" x14ac:dyDescent="0.3">
      <c r="A109" s="780" t="s">
        <v>20</v>
      </c>
      <c r="B109" s="780" t="s">
        <v>5</v>
      </c>
      <c r="C109" s="781" t="s">
        <v>106</v>
      </c>
      <c r="D109" s="781" t="s">
        <v>107</v>
      </c>
      <c r="E109" s="781" t="s">
        <v>37</v>
      </c>
      <c r="F109" s="781"/>
      <c r="G109" s="781"/>
      <c r="H109" s="469"/>
      <c r="I109" s="477"/>
      <c r="J109" s="477"/>
      <c r="K109" s="477"/>
      <c r="L109" s="477"/>
    </row>
    <row r="110" spans="1:12" s="468" customFormat="1" ht="40.5" hidden="1" customHeight="1" x14ac:dyDescent="0.3">
      <c r="A110" s="780"/>
      <c r="B110" s="780"/>
      <c r="C110" s="781"/>
      <c r="D110" s="781"/>
      <c r="E110" s="354" t="s">
        <v>12</v>
      </c>
      <c r="F110" s="354" t="s">
        <v>24</v>
      </c>
      <c r="G110" s="354" t="s">
        <v>105</v>
      </c>
      <c r="H110" s="467"/>
      <c r="I110" s="477"/>
      <c r="J110" s="477"/>
      <c r="K110" s="477"/>
      <c r="L110" s="477"/>
    </row>
    <row r="111" spans="1:12" s="468" customFormat="1" ht="40.5" hidden="1" customHeight="1" x14ac:dyDescent="0.3">
      <c r="A111" s="478" t="s">
        <v>13</v>
      </c>
      <c r="B111" s="471" t="s">
        <v>14</v>
      </c>
      <c r="C111" s="290">
        <v>10437</v>
      </c>
      <c r="D111" s="290">
        <f>280781+199872</f>
        <v>480653</v>
      </c>
      <c r="E111" s="472"/>
      <c r="F111" s="479"/>
      <c r="G111" s="479"/>
      <c r="H111" s="467"/>
      <c r="I111" s="477"/>
      <c r="J111" s="477"/>
      <c r="K111" s="477"/>
      <c r="L111" s="477"/>
    </row>
    <row r="112" spans="1:12" s="468" customFormat="1" ht="40.5" hidden="1" customHeight="1" x14ac:dyDescent="0.3">
      <c r="A112" s="480" t="s">
        <v>21</v>
      </c>
      <c r="B112" s="481" t="s">
        <v>14</v>
      </c>
      <c r="C112" s="482">
        <f>SUM(C111)</f>
        <v>10437</v>
      </c>
      <c r="D112" s="482">
        <f>SUM(D111)</f>
        <v>480653</v>
      </c>
      <c r="E112" s="482">
        <f>SUM(E111)</f>
        <v>0</v>
      </c>
      <c r="F112" s="482">
        <f>SUM(F111)</f>
        <v>0</v>
      </c>
      <c r="G112" s="482">
        <f>SUM(G111)</f>
        <v>0</v>
      </c>
      <c r="H112" s="467"/>
      <c r="I112" s="477"/>
      <c r="J112" s="483"/>
      <c r="K112" s="483"/>
      <c r="L112" s="483"/>
    </row>
    <row r="113" spans="1:13" s="462" customFormat="1" ht="40.5" hidden="1" customHeight="1" x14ac:dyDescent="0.3">
      <c r="A113" s="782" t="s">
        <v>206</v>
      </c>
      <c r="B113" s="782"/>
      <c r="C113" s="782"/>
      <c r="D113" s="782"/>
      <c r="E113" s="782"/>
      <c r="F113" s="782"/>
      <c r="G113" s="782"/>
      <c r="H113" s="466"/>
      <c r="I113" s="460"/>
      <c r="J113" s="461"/>
      <c r="K113" s="461"/>
      <c r="L113" s="461"/>
      <c r="M113" s="461"/>
    </row>
    <row r="114" spans="1:13" s="462" customFormat="1" ht="40.5" hidden="1" customHeight="1" x14ac:dyDescent="0.3">
      <c r="A114" s="484" t="s">
        <v>23</v>
      </c>
      <c r="B114" s="484"/>
      <c r="C114" s="484"/>
      <c r="D114" s="484"/>
      <c r="E114" s="484"/>
      <c r="F114" s="484"/>
      <c r="G114" s="484"/>
      <c r="H114" s="485"/>
      <c r="I114" s="460"/>
    </row>
    <row r="115" spans="1:13" s="462" customFormat="1" ht="40.5" hidden="1" customHeight="1" x14ac:dyDescent="0.3">
      <c r="A115" s="783" t="s">
        <v>207</v>
      </c>
      <c r="B115" s="783"/>
      <c r="C115" s="783"/>
      <c r="D115" s="783"/>
      <c r="E115" s="783"/>
      <c r="F115" s="783"/>
      <c r="G115" s="783"/>
      <c r="H115" s="486"/>
      <c r="I115" s="460"/>
    </row>
    <row r="116" spans="1:13" s="462" customFormat="1" ht="40.5" hidden="1" customHeight="1" x14ac:dyDescent="0.3">
      <c r="A116" s="784" t="s">
        <v>208</v>
      </c>
      <c r="B116" s="783"/>
      <c r="C116" s="783"/>
      <c r="D116" s="783"/>
      <c r="E116" s="783"/>
      <c r="F116" s="783"/>
      <c r="G116" s="783"/>
      <c r="H116" s="485"/>
      <c r="I116" s="460"/>
    </row>
    <row r="117" spans="1:13" s="468" customFormat="1" ht="40.5" hidden="1" customHeight="1" x14ac:dyDescent="0.3">
      <c r="A117" s="783" t="s">
        <v>209</v>
      </c>
      <c r="B117" s="783"/>
      <c r="C117" s="783"/>
      <c r="D117" s="783"/>
      <c r="E117" s="783"/>
      <c r="F117" s="783"/>
      <c r="G117" s="783"/>
      <c r="H117" s="466"/>
      <c r="I117" s="467"/>
    </row>
    <row r="118" spans="1:13" s="468" customFormat="1" ht="40.5" hidden="1" customHeight="1" x14ac:dyDescent="0.3">
      <c r="A118" s="785" t="s">
        <v>19</v>
      </c>
      <c r="B118" s="780" t="s">
        <v>5</v>
      </c>
      <c r="C118" s="471" t="s">
        <v>6</v>
      </c>
      <c r="D118" s="471" t="s">
        <v>7</v>
      </c>
      <c r="E118" s="780" t="s">
        <v>8</v>
      </c>
      <c r="F118" s="780"/>
      <c r="G118" s="780"/>
      <c r="H118" s="469"/>
    </row>
    <row r="119" spans="1:13" s="468" customFormat="1" ht="40.5" hidden="1" customHeight="1" x14ac:dyDescent="0.3">
      <c r="A119" s="786"/>
      <c r="B119" s="780"/>
      <c r="C119" s="471" t="s">
        <v>9</v>
      </c>
      <c r="D119" s="471" t="s">
        <v>10</v>
      </c>
      <c r="E119" s="471" t="s">
        <v>11</v>
      </c>
      <c r="F119" s="471" t="s">
        <v>12</v>
      </c>
      <c r="G119" s="471" t="s">
        <v>24</v>
      </c>
      <c r="H119" s="469"/>
    </row>
    <row r="120" spans="1:13" s="468" customFormat="1" hidden="1" x14ac:dyDescent="0.3">
      <c r="A120" s="487" t="s">
        <v>34</v>
      </c>
      <c r="B120" s="471" t="s">
        <v>35</v>
      </c>
      <c r="C120" s="488"/>
      <c r="D120" s="488"/>
      <c r="E120" s="488"/>
      <c r="F120" s="488"/>
      <c r="G120" s="488"/>
      <c r="H120" s="469"/>
    </row>
    <row r="121" spans="1:13" s="468" customFormat="1" ht="40.5" hidden="1" customHeight="1" x14ac:dyDescent="0.3">
      <c r="A121" s="487" t="s">
        <v>34</v>
      </c>
      <c r="B121" s="471" t="s">
        <v>35</v>
      </c>
      <c r="C121" s="488"/>
      <c r="D121" s="488"/>
      <c r="E121" s="488"/>
      <c r="F121" s="488"/>
      <c r="G121" s="488"/>
      <c r="H121" s="469"/>
    </row>
    <row r="122" spans="1:13" s="468" customFormat="1" ht="40.5" hidden="1" customHeight="1" x14ac:dyDescent="0.3">
      <c r="A122" s="487" t="s">
        <v>34</v>
      </c>
      <c r="B122" s="471" t="s">
        <v>35</v>
      </c>
      <c r="C122" s="488"/>
      <c r="D122" s="488"/>
      <c r="E122" s="488"/>
      <c r="F122" s="488"/>
      <c r="G122" s="488"/>
      <c r="H122" s="469"/>
    </row>
    <row r="123" spans="1:13" s="468" customFormat="1" ht="40.5" hidden="1" customHeight="1" x14ac:dyDescent="0.3">
      <c r="A123" s="489"/>
      <c r="B123" s="490"/>
      <c r="C123" s="491"/>
      <c r="D123" s="491"/>
      <c r="E123" s="491"/>
      <c r="F123" s="491"/>
      <c r="G123" s="491"/>
      <c r="H123" s="469"/>
    </row>
    <row r="124" spans="1:13" s="468" customFormat="1" ht="40.5" hidden="1" customHeight="1" x14ac:dyDescent="0.3">
      <c r="A124" s="780" t="s">
        <v>20</v>
      </c>
      <c r="B124" s="780" t="s">
        <v>5</v>
      </c>
      <c r="C124" s="471" t="s">
        <v>6</v>
      </c>
      <c r="D124" s="471" t="s">
        <v>7</v>
      </c>
      <c r="E124" s="780" t="s">
        <v>8</v>
      </c>
      <c r="F124" s="780"/>
      <c r="G124" s="780"/>
      <c r="H124" s="469"/>
      <c r="I124" s="477"/>
      <c r="J124" s="477"/>
      <c r="K124" s="477"/>
      <c r="L124" s="477"/>
    </row>
    <row r="125" spans="1:13" s="468" customFormat="1" ht="40.5" hidden="1" customHeight="1" x14ac:dyDescent="0.3">
      <c r="A125" s="780"/>
      <c r="B125" s="780"/>
      <c r="C125" s="471" t="s">
        <v>9</v>
      </c>
      <c r="D125" s="471" t="s">
        <v>10</v>
      </c>
      <c r="E125" s="471" t="s">
        <v>11</v>
      </c>
      <c r="F125" s="471" t="s">
        <v>12</v>
      </c>
      <c r="G125" s="471" t="s">
        <v>24</v>
      </c>
      <c r="H125" s="467"/>
      <c r="I125" s="477"/>
      <c r="J125" s="477"/>
      <c r="K125" s="477"/>
      <c r="L125" s="477"/>
    </row>
    <row r="126" spans="1:13" s="468" customFormat="1" ht="40.5" hidden="1" customHeight="1" x14ac:dyDescent="0.3">
      <c r="A126" s="478" t="s">
        <v>15</v>
      </c>
      <c r="B126" s="471" t="s">
        <v>14</v>
      </c>
      <c r="C126" s="479"/>
      <c r="D126" s="479"/>
      <c r="E126" s="479"/>
      <c r="F126" s="479"/>
      <c r="G126" s="479"/>
      <c r="H126" s="467"/>
      <c r="I126" s="477"/>
      <c r="J126" s="477"/>
      <c r="K126" s="477"/>
      <c r="L126" s="477"/>
    </row>
    <row r="127" spans="1:13" s="468" customFormat="1" ht="40.5" hidden="1" customHeight="1" x14ac:dyDescent="0.3">
      <c r="A127" s="480" t="s">
        <v>21</v>
      </c>
      <c r="B127" s="481" t="s">
        <v>14</v>
      </c>
      <c r="C127" s="482">
        <f>SUM(C126)</f>
        <v>0</v>
      </c>
      <c r="D127" s="482">
        <f>SUM(D126)</f>
        <v>0</v>
      </c>
      <c r="E127" s="482">
        <f>SUM(E126)</f>
        <v>0</v>
      </c>
      <c r="F127" s="482">
        <f>SUM(F126)</f>
        <v>0</v>
      </c>
      <c r="G127" s="482">
        <f>SUM(G126)</f>
        <v>0</v>
      </c>
      <c r="H127" s="467"/>
      <c r="I127" s="477"/>
      <c r="J127" s="483"/>
      <c r="K127" s="483"/>
      <c r="L127" s="483"/>
    </row>
    <row r="128" spans="1:13" s="468" customFormat="1" hidden="1" x14ac:dyDescent="0.3">
      <c r="A128" s="492"/>
      <c r="B128" s="492"/>
      <c r="I128" s="467"/>
    </row>
    <row r="129" spans="1:9" s="468" customFormat="1" hidden="1" x14ac:dyDescent="0.3">
      <c r="A129" s="492"/>
      <c r="B129" s="492"/>
      <c r="E129" s="493"/>
      <c r="I129" s="467"/>
    </row>
    <row r="130" spans="1:9" s="468" customFormat="1" hidden="1" x14ac:dyDescent="0.3">
      <c r="A130" s="492"/>
      <c r="B130" s="492"/>
      <c r="I130" s="467"/>
    </row>
    <row r="131" spans="1:9" s="468" customFormat="1" hidden="1" x14ac:dyDescent="0.3">
      <c r="A131" s="492"/>
      <c r="B131" s="492"/>
      <c r="I131" s="467"/>
    </row>
    <row r="132" spans="1:9" s="468" customFormat="1" x14ac:dyDescent="0.3">
      <c r="A132" s="492"/>
      <c r="B132" s="492"/>
      <c r="I132" s="467"/>
    </row>
    <row r="133" spans="1:9" s="468" customFormat="1" ht="27.6" x14ac:dyDescent="0.3">
      <c r="A133" s="785" t="s">
        <v>4</v>
      </c>
      <c r="B133" s="785" t="s">
        <v>5</v>
      </c>
      <c r="C133" s="431" t="s">
        <v>6</v>
      </c>
      <c r="D133" s="431" t="s">
        <v>7</v>
      </c>
      <c r="E133" s="765" t="s">
        <v>8</v>
      </c>
      <c r="F133" s="765"/>
      <c r="G133" s="765"/>
      <c r="H133" s="468" t="s">
        <v>48</v>
      </c>
      <c r="I133" s="467"/>
    </row>
    <row r="134" spans="1:9" s="468" customFormat="1" ht="28.5" customHeight="1" x14ac:dyDescent="0.3">
      <c r="A134" s="786"/>
      <c r="B134" s="787"/>
      <c r="C134" s="428" t="s">
        <v>12</v>
      </c>
      <c r="D134" s="428" t="s">
        <v>24</v>
      </c>
      <c r="E134" s="428" t="s">
        <v>105</v>
      </c>
      <c r="F134" s="428" t="s">
        <v>210</v>
      </c>
      <c r="G134" s="428" t="s">
        <v>284</v>
      </c>
      <c r="I134" s="467"/>
    </row>
    <row r="135" spans="1:9" s="468" customFormat="1" ht="19.2" customHeight="1" x14ac:dyDescent="0.3">
      <c r="A135" s="494" t="s">
        <v>15</v>
      </c>
      <c r="B135" s="471" t="s">
        <v>14</v>
      </c>
      <c r="C135" s="291">
        <f>C47</f>
        <v>3978</v>
      </c>
      <c r="D135" s="291">
        <f>D47</f>
        <v>3979</v>
      </c>
      <c r="E135" s="291">
        <v>4329</v>
      </c>
      <c r="F135" s="291">
        <v>4329</v>
      </c>
      <c r="G135" s="291">
        <v>4366</v>
      </c>
      <c r="I135" s="467"/>
    </row>
    <row r="136" spans="1:9" s="468" customFormat="1" ht="23.4" customHeight="1" x14ac:dyDescent="0.3">
      <c r="A136" s="480" t="s">
        <v>16</v>
      </c>
      <c r="B136" s="481" t="s">
        <v>14</v>
      </c>
      <c r="C136" s="482">
        <f>C135</f>
        <v>3978</v>
      </c>
      <c r="D136" s="482">
        <f>D135</f>
        <v>3979</v>
      </c>
      <c r="E136" s="482">
        <f>E135</f>
        <v>4329</v>
      </c>
      <c r="F136" s="482">
        <f>F135</f>
        <v>4329</v>
      </c>
      <c r="G136" s="482">
        <f>G135</f>
        <v>4366</v>
      </c>
      <c r="I136" s="467"/>
    </row>
    <row r="139" spans="1:9" x14ac:dyDescent="0.3">
      <c r="H139" s="409" t="s">
        <v>48</v>
      </c>
    </row>
    <row r="140" spans="1:9" x14ac:dyDescent="0.3">
      <c r="G140" s="409" t="s">
        <v>48</v>
      </c>
    </row>
  </sheetData>
  <mergeCells count="73">
    <mergeCell ref="A124:A125"/>
    <mergeCell ref="B124:B125"/>
    <mergeCell ref="E124:G124"/>
    <mergeCell ref="A133:A134"/>
    <mergeCell ref="B133:B134"/>
    <mergeCell ref="E133:G133"/>
    <mergeCell ref="A113:G113"/>
    <mergeCell ref="A115:G115"/>
    <mergeCell ref="A116:G116"/>
    <mergeCell ref="A117:G117"/>
    <mergeCell ref="A118:A119"/>
    <mergeCell ref="B118:B119"/>
    <mergeCell ref="E118:G118"/>
    <mergeCell ref="A98:A99"/>
    <mergeCell ref="B98:B99"/>
    <mergeCell ref="E98:G98"/>
    <mergeCell ref="A109:A110"/>
    <mergeCell ref="B109:B110"/>
    <mergeCell ref="C109:C110"/>
    <mergeCell ref="D109:D110"/>
    <mergeCell ref="E109:G109"/>
    <mergeCell ref="A97:G97"/>
    <mergeCell ref="A73:G73"/>
    <mergeCell ref="A75:G75"/>
    <mergeCell ref="A76:G76"/>
    <mergeCell ref="A77:G77"/>
    <mergeCell ref="A78:A79"/>
    <mergeCell ref="B78:B79"/>
    <mergeCell ref="E78:G78"/>
    <mergeCell ref="A84:A85"/>
    <mergeCell ref="B84:B85"/>
    <mergeCell ref="E84:G84"/>
    <mergeCell ref="A93:H93"/>
    <mergeCell ref="A95:K95"/>
    <mergeCell ref="A69:A70"/>
    <mergeCell ref="B69:B70"/>
    <mergeCell ref="E69:G69"/>
    <mergeCell ref="A41:G41"/>
    <mergeCell ref="A42:G42"/>
    <mergeCell ref="A43:A44"/>
    <mergeCell ref="B43:B44"/>
    <mergeCell ref="E43:G43"/>
    <mergeCell ref="A49:H49"/>
    <mergeCell ref="A51:G51"/>
    <mergeCell ref="A53:G53"/>
    <mergeCell ref="A54:A55"/>
    <mergeCell ref="B54:B55"/>
    <mergeCell ref="E54:G54"/>
    <mergeCell ref="A40:G40"/>
    <mergeCell ref="A25:G25"/>
    <mergeCell ref="A27:G27"/>
    <mergeCell ref="A29:G29"/>
    <mergeCell ref="A30:G30"/>
    <mergeCell ref="A33:G33"/>
    <mergeCell ref="A34:G34"/>
    <mergeCell ref="A35:C36"/>
    <mergeCell ref="D35:D36"/>
    <mergeCell ref="E35:G35"/>
    <mergeCell ref="A37:C37"/>
    <mergeCell ref="A38:C38"/>
    <mergeCell ref="A26:G26"/>
    <mergeCell ref="A23:G23"/>
    <mergeCell ref="F1:G1"/>
    <mergeCell ref="D2:G2"/>
    <mergeCell ref="D3:G3"/>
    <mergeCell ref="D4:G4"/>
    <mergeCell ref="D7:G7"/>
    <mergeCell ref="D8:G8"/>
    <mergeCell ref="D9:G9"/>
    <mergeCell ref="D10:G10"/>
    <mergeCell ref="A20:G20"/>
    <mergeCell ref="A21:G21"/>
    <mergeCell ref="A22:G22"/>
  </mergeCells>
  <printOptions horizontalCentered="1"/>
  <pageMargins left="0.39370078740157483" right="0.39370078740157483" top="0.39370078740157483" bottom="0.39370078740157483" header="0.19685039370078741" footer="0.19685039370078741"/>
  <pageSetup paperSize="9" scale="76" fitToHeight="0" orientation="landscape" r:id="rId1"/>
  <headerFooter alignWithMargins="0"/>
  <rowBreaks count="3" manualBreakCount="3">
    <brk id="33" max="16383" man="1"/>
    <brk id="61" max="16383" man="1"/>
    <brk id="1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zoomScale="60" zoomScaleNormal="60" zoomScaleSheetLayoutView="75" workbookViewId="0">
      <selection activeCell="J13" sqref="J13"/>
    </sheetView>
  </sheetViews>
  <sheetFormatPr defaultRowHeight="13.8" x14ac:dyDescent="0.3"/>
  <cols>
    <col min="1" max="1" width="46.109375" style="58" customWidth="1"/>
    <col min="2" max="2" width="11.6640625" style="58" customWidth="1"/>
    <col min="3" max="3" width="15.6640625" style="53" customWidth="1"/>
    <col min="4" max="4" width="17.44140625" style="53" customWidth="1"/>
    <col min="5" max="5" width="18.88671875" style="53" customWidth="1"/>
    <col min="6" max="6" width="14.6640625" style="53" customWidth="1"/>
    <col min="7" max="7" width="14" style="53" customWidth="1"/>
    <col min="8" max="8" width="11"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53" customWidth="1"/>
    <col min="258" max="258" width="11.6640625" style="53" customWidth="1"/>
    <col min="259" max="259" width="15.6640625" style="53" customWidth="1"/>
    <col min="260" max="260" width="17.44140625" style="53" customWidth="1"/>
    <col min="261" max="261" width="18.88671875" style="53" customWidth="1"/>
    <col min="262" max="262" width="14.6640625" style="53" customWidth="1"/>
    <col min="263" max="263" width="14" style="53" customWidth="1"/>
    <col min="264" max="265" width="11" style="53" customWidth="1"/>
    <col min="266" max="266" width="11.109375" style="53" customWidth="1"/>
    <col min="267" max="268" width="13.33203125" style="53" customWidth="1"/>
    <col min="269" max="269" width="13.88671875" style="53" customWidth="1"/>
    <col min="270" max="273" width="9.109375" style="53" customWidth="1"/>
    <col min="274" max="512" width="8.88671875" style="53"/>
    <col min="513" max="513" width="46.109375" style="53" customWidth="1"/>
    <col min="514" max="514" width="11.6640625" style="53" customWidth="1"/>
    <col min="515" max="515" width="15.6640625" style="53" customWidth="1"/>
    <col min="516" max="516" width="17.44140625" style="53" customWidth="1"/>
    <col min="517" max="517" width="18.88671875" style="53" customWidth="1"/>
    <col min="518" max="518" width="14.6640625" style="53" customWidth="1"/>
    <col min="519" max="519" width="14" style="53" customWidth="1"/>
    <col min="520" max="521" width="11" style="53" customWidth="1"/>
    <col min="522" max="522" width="11.109375" style="53" customWidth="1"/>
    <col min="523" max="524" width="13.33203125" style="53" customWidth="1"/>
    <col min="525" max="525" width="13.88671875" style="53" customWidth="1"/>
    <col min="526" max="529" width="9.109375" style="53" customWidth="1"/>
    <col min="530" max="768" width="8.88671875" style="53"/>
    <col min="769" max="769" width="46.109375" style="53" customWidth="1"/>
    <col min="770" max="770" width="11.6640625" style="53" customWidth="1"/>
    <col min="771" max="771" width="15.6640625" style="53" customWidth="1"/>
    <col min="772" max="772" width="17.44140625" style="53" customWidth="1"/>
    <col min="773" max="773" width="18.88671875" style="53" customWidth="1"/>
    <col min="774" max="774" width="14.6640625" style="53" customWidth="1"/>
    <col min="775" max="775" width="14" style="53" customWidth="1"/>
    <col min="776" max="777" width="11" style="53" customWidth="1"/>
    <col min="778" max="778" width="11.109375" style="53" customWidth="1"/>
    <col min="779" max="780" width="13.33203125" style="53" customWidth="1"/>
    <col min="781" max="781" width="13.88671875" style="53" customWidth="1"/>
    <col min="782" max="785" width="9.109375" style="53" customWidth="1"/>
    <col min="786" max="1024" width="8.88671875" style="53"/>
    <col min="1025" max="1025" width="46.109375" style="53" customWidth="1"/>
    <col min="1026" max="1026" width="11.6640625" style="53" customWidth="1"/>
    <col min="1027" max="1027" width="15.6640625" style="53" customWidth="1"/>
    <col min="1028" max="1028" width="17.44140625" style="53" customWidth="1"/>
    <col min="1029" max="1029" width="18.88671875" style="53" customWidth="1"/>
    <col min="1030" max="1030" width="14.6640625" style="53" customWidth="1"/>
    <col min="1031" max="1031" width="14" style="53" customWidth="1"/>
    <col min="1032" max="1033" width="11" style="53" customWidth="1"/>
    <col min="1034" max="1034" width="11.109375" style="53" customWidth="1"/>
    <col min="1035" max="1036" width="13.33203125" style="53" customWidth="1"/>
    <col min="1037" max="1037" width="13.88671875" style="53" customWidth="1"/>
    <col min="1038" max="1041" width="9.109375" style="53" customWidth="1"/>
    <col min="1042" max="1280" width="8.88671875" style="53"/>
    <col min="1281" max="1281" width="46.109375" style="53" customWidth="1"/>
    <col min="1282" max="1282" width="11.6640625" style="53" customWidth="1"/>
    <col min="1283" max="1283" width="15.6640625" style="53" customWidth="1"/>
    <col min="1284" max="1284" width="17.44140625" style="53" customWidth="1"/>
    <col min="1285" max="1285" width="18.88671875" style="53" customWidth="1"/>
    <col min="1286" max="1286" width="14.6640625" style="53" customWidth="1"/>
    <col min="1287" max="1287" width="14" style="53" customWidth="1"/>
    <col min="1288" max="1289" width="11" style="53" customWidth="1"/>
    <col min="1290" max="1290" width="11.109375" style="53" customWidth="1"/>
    <col min="1291" max="1292" width="13.33203125" style="53" customWidth="1"/>
    <col min="1293" max="1293" width="13.88671875" style="53" customWidth="1"/>
    <col min="1294" max="1297" width="9.109375" style="53" customWidth="1"/>
    <col min="1298" max="1536" width="8.88671875" style="53"/>
    <col min="1537" max="1537" width="46.109375" style="53" customWidth="1"/>
    <col min="1538" max="1538" width="11.6640625" style="53" customWidth="1"/>
    <col min="1539" max="1539" width="15.6640625" style="53" customWidth="1"/>
    <col min="1540" max="1540" width="17.44140625" style="53" customWidth="1"/>
    <col min="1541" max="1541" width="18.88671875" style="53" customWidth="1"/>
    <col min="1542" max="1542" width="14.6640625" style="53" customWidth="1"/>
    <col min="1543" max="1543" width="14" style="53" customWidth="1"/>
    <col min="1544" max="1545" width="11" style="53" customWidth="1"/>
    <col min="1546" max="1546" width="11.109375" style="53" customWidth="1"/>
    <col min="1547" max="1548" width="13.33203125" style="53" customWidth="1"/>
    <col min="1549" max="1549" width="13.88671875" style="53" customWidth="1"/>
    <col min="1550" max="1553" width="9.109375" style="53" customWidth="1"/>
    <col min="1554" max="1792" width="8.88671875" style="53"/>
    <col min="1793" max="1793" width="46.109375" style="53" customWidth="1"/>
    <col min="1794" max="1794" width="11.6640625" style="53" customWidth="1"/>
    <col min="1795" max="1795" width="15.6640625" style="53" customWidth="1"/>
    <col min="1796" max="1796" width="17.44140625" style="53" customWidth="1"/>
    <col min="1797" max="1797" width="18.88671875" style="53" customWidth="1"/>
    <col min="1798" max="1798" width="14.6640625" style="53" customWidth="1"/>
    <col min="1799" max="1799" width="14" style="53" customWidth="1"/>
    <col min="1800" max="1801" width="11" style="53" customWidth="1"/>
    <col min="1802" max="1802" width="11.109375" style="53" customWidth="1"/>
    <col min="1803" max="1804" width="13.33203125" style="53" customWidth="1"/>
    <col min="1805" max="1805" width="13.88671875" style="53" customWidth="1"/>
    <col min="1806" max="1809" width="9.109375" style="53" customWidth="1"/>
    <col min="1810" max="2048" width="8.88671875" style="53"/>
    <col min="2049" max="2049" width="46.109375" style="53" customWidth="1"/>
    <col min="2050" max="2050" width="11.6640625" style="53" customWidth="1"/>
    <col min="2051" max="2051" width="15.6640625" style="53" customWidth="1"/>
    <col min="2052" max="2052" width="17.44140625" style="53" customWidth="1"/>
    <col min="2053" max="2053" width="18.88671875" style="53" customWidth="1"/>
    <col min="2054" max="2054" width="14.6640625" style="53" customWidth="1"/>
    <col min="2055" max="2055" width="14" style="53" customWidth="1"/>
    <col min="2056" max="2057" width="11" style="53" customWidth="1"/>
    <col min="2058" max="2058" width="11.109375" style="53" customWidth="1"/>
    <col min="2059" max="2060" width="13.33203125" style="53" customWidth="1"/>
    <col min="2061" max="2061" width="13.88671875" style="53" customWidth="1"/>
    <col min="2062" max="2065" width="9.109375" style="53" customWidth="1"/>
    <col min="2066" max="2304" width="8.88671875" style="53"/>
    <col min="2305" max="2305" width="46.109375" style="53" customWidth="1"/>
    <col min="2306" max="2306" width="11.6640625" style="53" customWidth="1"/>
    <col min="2307" max="2307" width="15.6640625" style="53" customWidth="1"/>
    <col min="2308" max="2308" width="17.44140625" style="53" customWidth="1"/>
    <col min="2309" max="2309" width="18.88671875" style="53" customWidth="1"/>
    <col min="2310" max="2310" width="14.6640625" style="53" customWidth="1"/>
    <col min="2311" max="2311" width="14" style="53" customWidth="1"/>
    <col min="2312" max="2313" width="11" style="53" customWidth="1"/>
    <col min="2314" max="2314" width="11.109375" style="53" customWidth="1"/>
    <col min="2315" max="2316" width="13.33203125" style="53" customWidth="1"/>
    <col min="2317" max="2317" width="13.88671875" style="53" customWidth="1"/>
    <col min="2318" max="2321" width="9.109375" style="53" customWidth="1"/>
    <col min="2322" max="2560" width="8.88671875" style="53"/>
    <col min="2561" max="2561" width="46.109375" style="53" customWidth="1"/>
    <col min="2562" max="2562" width="11.6640625" style="53" customWidth="1"/>
    <col min="2563" max="2563" width="15.6640625" style="53" customWidth="1"/>
    <col min="2564" max="2564" width="17.44140625" style="53" customWidth="1"/>
    <col min="2565" max="2565" width="18.88671875" style="53" customWidth="1"/>
    <col min="2566" max="2566" width="14.6640625" style="53" customWidth="1"/>
    <col min="2567" max="2567" width="14" style="53" customWidth="1"/>
    <col min="2568" max="2569" width="11" style="53" customWidth="1"/>
    <col min="2570" max="2570" width="11.109375" style="53" customWidth="1"/>
    <col min="2571" max="2572" width="13.33203125" style="53" customWidth="1"/>
    <col min="2573" max="2573" width="13.88671875" style="53" customWidth="1"/>
    <col min="2574" max="2577" width="9.109375" style="53" customWidth="1"/>
    <col min="2578" max="2816" width="8.88671875" style="53"/>
    <col min="2817" max="2817" width="46.109375" style="53" customWidth="1"/>
    <col min="2818" max="2818" width="11.6640625" style="53" customWidth="1"/>
    <col min="2819" max="2819" width="15.6640625" style="53" customWidth="1"/>
    <col min="2820" max="2820" width="17.44140625" style="53" customWidth="1"/>
    <col min="2821" max="2821" width="18.88671875" style="53" customWidth="1"/>
    <col min="2822" max="2822" width="14.6640625" style="53" customWidth="1"/>
    <col min="2823" max="2823" width="14" style="53" customWidth="1"/>
    <col min="2824" max="2825" width="11" style="53" customWidth="1"/>
    <col min="2826" max="2826" width="11.109375" style="53" customWidth="1"/>
    <col min="2827" max="2828" width="13.33203125" style="53" customWidth="1"/>
    <col min="2829" max="2829" width="13.88671875" style="53" customWidth="1"/>
    <col min="2830" max="2833" width="9.109375" style="53" customWidth="1"/>
    <col min="2834" max="3072" width="8.88671875" style="53"/>
    <col min="3073" max="3073" width="46.109375" style="53" customWidth="1"/>
    <col min="3074" max="3074" width="11.6640625" style="53" customWidth="1"/>
    <col min="3075" max="3075" width="15.6640625" style="53" customWidth="1"/>
    <col min="3076" max="3076" width="17.44140625" style="53" customWidth="1"/>
    <col min="3077" max="3077" width="18.88671875" style="53" customWidth="1"/>
    <col min="3078" max="3078" width="14.6640625" style="53" customWidth="1"/>
    <col min="3079" max="3079" width="14" style="53" customWidth="1"/>
    <col min="3080" max="3081" width="11" style="53" customWidth="1"/>
    <col min="3082" max="3082" width="11.109375" style="53" customWidth="1"/>
    <col min="3083" max="3084" width="13.33203125" style="53" customWidth="1"/>
    <col min="3085" max="3085" width="13.88671875" style="53" customWidth="1"/>
    <col min="3086" max="3089" width="9.109375" style="53" customWidth="1"/>
    <col min="3090" max="3328" width="8.88671875" style="53"/>
    <col min="3329" max="3329" width="46.109375" style="53" customWidth="1"/>
    <col min="3330" max="3330" width="11.6640625" style="53" customWidth="1"/>
    <col min="3331" max="3331" width="15.6640625" style="53" customWidth="1"/>
    <col min="3332" max="3332" width="17.44140625" style="53" customWidth="1"/>
    <col min="3333" max="3333" width="18.88671875" style="53" customWidth="1"/>
    <col min="3334" max="3334" width="14.6640625" style="53" customWidth="1"/>
    <col min="3335" max="3335" width="14" style="53" customWidth="1"/>
    <col min="3336" max="3337" width="11" style="53" customWidth="1"/>
    <col min="3338" max="3338" width="11.109375" style="53" customWidth="1"/>
    <col min="3339" max="3340" width="13.33203125" style="53" customWidth="1"/>
    <col min="3341" max="3341" width="13.88671875" style="53" customWidth="1"/>
    <col min="3342" max="3345" width="9.109375" style="53" customWidth="1"/>
    <col min="3346" max="3584" width="8.88671875" style="53"/>
    <col min="3585" max="3585" width="46.109375" style="53" customWidth="1"/>
    <col min="3586" max="3586" width="11.6640625" style="53" customWidth="1"/>
    <col min="3587" max="3587" width="15.6640625" style="53" customWidth="1"/>
    <col min="3588" max="3588" width="17.44140625" style="53" customWidth="1"/>
    <col min="3589" max="3589" width="18.88671875" style="53" customWidth="1"/>
    <col min="3590" max="3590" width="14.6640625" style="53" customWidth="1"/>
    <col min="3591" max="3591" width="14" style="53" customWidth="1"/>
    <col min="3592" max="3593" width="11" style="53" customWidth="1"/>
    <col min="3594" max="3594" width="11.109375" style="53" customWidth="1"/>
    <col min="3595" max="3596" width="13.33203125" style="53" customWidth="1"/>
    <col min="3597" max="3597" width="13.88671875" style="53" customWidth="1"/>
    <col min="3598" max="3601" width="9.109375" style="53" customWidth="1"/>
    <col min="3602" max="3840" width="8.88671875" style="53"/>
    <col min="3841" max="3841" width="46.109375" style="53" customWidth="1"/>
    <col min="3842" max="3842" width="11.6640625" style="53" customWidth="1"/>
    <col min="3843" max="3843" width="15.6640625" style="53" customWidth="1"/>
    <col min="3844" max="3844" width="17.44140625" style="53" customWidth="1"/>
    <col min="3845" max="3845" width="18.88671875" style="53" customWidth="1"/>
    <col min="3846" max="3846" width="14.6640625" style="53" customWidth="1"/>
    <col min="3847" max="3847" width="14" style="53" customWidth="1"/>
    <col min="3848" max="3849" width="11" style="53" customWidth="1"/>
    <col min="3850" max="3850" width="11.109375" style="53" customWidth="1"/>
    <col min="3851" max="3852" width="13.33203125" style="53" customWidth="1"/>
    <col min="3853" max="3853" width="13.88671875" style="53" customWidth="1"/>
    <col min="3854" max="3857" width="9.109375" style="53" customWidth="1"/>
    <col min="3858" max="4096" width="8.88671875" style="53"/>
    <col min="4097" max="4097" width="46.109375" style="53" customWidth="1"/>
    <col min="4098" max="4098" width="11.6640625" style="53" customWidth="1"/>
    <col min="4099" max="4099" width="15.6640625" style="53" customWidth="1"/>
    <col min="4100" max="4100" width="17.44140625" style="53" customWidth="1"/>
    <col min="4101" max="4101" width="18.88671875" style="53" customWidth="1"/>
    <col min="4102" max="4102" width="14.6640625" style="53" customWidth="1"/>
    <col min="4103" max="4103" width="14" style="53" customWidth="1"/>
    <col min="4104" max="4105" width="11" style="53" customWidth="1"/>
    <col min="4106" max="4106" width="11.109375" style="53" customWidth="1"/>
    <col min="4107" max="4108" width="13.33203125" style="53" customWidth="1"/>
    <col min="4109" max="4109" width="13.88671875" style="53" customWidth="1"/>
    <col min="4110" max="4113" width="9.109375" style="53" customWidth="1"/>
    <col min="4114" max="4352" width="8.88671875" style="53"/>
    <col min="4353" max="4353" width="46.109375" style="53" customWidth="1"/>
    <col min="4354" max="4354" width="11.6640625" style="53" customWidth="1"/>
    <col min="4355" max="4355" width="15.6640625" style="53" customWidth="1"/>
    <col min="4356" max="4356" width="17.44140625" style="53" customWidth="1"/>
    <col min="4357" max="4357" width="18.88671875" style="53" customWidth="1"/>
    <col min="4358" max="4358" width="14.6640625" style="53" customWidth="1"/>
    <col min="4359" max="4359" width="14" style="53" customWidth="1"/>
    <col min="4360" max="4361" width="11" style="53" customWidth="1"/>
    <col min="4362" max="4362" width="11.109375" style="53" customWidth="1"/>
    <col min="4363" max="4364" width="13.33203125" style="53" customWidth="1"/>
    <col min="4365" max="4365" width="13.88671875" style="53" customWidth="1"/>
    <col min="4366" max="4369" width="9.109375" style="53" customWidth="1"/>
    <col min="4370" max="4608" width="8.88671875" style="53"/>
    <col min="4609" max="4609" width="46.109375" style="53" customWidth="1"/>
    <col min="4610" max="4610" width="11.6640625" style="53" customWidth="1"/>
    <col min="4611" max="4611" width="15.6640625" style="53" customWidth="1"/>
    <col min="4612" max="4612" width="17.44140625" style="53" customWidth="1"/>
    <col min="4613" max="4613" width="18.88671875" style="53" customWidth="1"/>
    <col min="4614" max="4614" width="14.6640625" style="53" customWidth="1"/>
    <col min="4615" max="4615" width="14" style="53" customWidth="1"/>
    <col min="4616" max="4617" width="11" style="53" customWidth="1"/>
    <col min="4618" max="4618" width="11.109375" style="53" customWidth="1"/>
    <col min="4619" max="4620" width="13.33203125" style="53" customWidth="1"/>
    <col min="4621" max="4621" width="13.88671875" style="53" customWidth="1"/>
    <col min="4622" max="4625" width="9.109375" style="53" customWidth="1"/>
    <col min="4626" max="4864" width="8.88671875" style="53"/>
    <col min="4865" max="4865" width="46.109375" style="53" customWidth="1"/>
    <col min="4866" max="4866" width="11.6640625" style="53" customWidth="1"/>
    <col min="4867" max="4867" width="15.6640625" style="53" customWidth="1"/>
    <col min="4868" max="4868" width="17.44140625" style="53" customWidth="1"/>
    <col min="4869" max="4869" width="18.88671875" style="53" customWidth="1"/>
    <col min="4870" max="4870" width="14.6640625" style="53" customWidth="1"/>
    <col min="4871" max="4871" width="14" style="53" customWidth="1"/>
    <col min="4872" max="4873" width="11" style="53" customWidth="1"/>
    <col min="4874" max="4874" width="11.109375" style="53" customWidth="1"/>
    <col min="4875" max="4876" width="13.33203125" style="53" customWidth="1"/>
    <col min="4877" max="4877" width="13.88671875" style="53" customWidth="1"/>
    <col min="4878" max="4881" width="9.109375" style="53" customWidth="1"/>
    <col min="4882" max="5120" width="8.88671875" style="53"/>
    <col min="5121" max="5121" width="46.109375" style="53" customWidth="1"/>
    <col min="5122" max="5122" width="11.6640625" style="53" customWidth="1"/>
    <col min="5123" max="5123" width="15.6640625" style="53" customWidth="1"/>
    <col min="5124" max="5124" width="17.44140625" style="53" customWidth="1"/>
    <col min="5125" max="5125" width="18.88671875" style="53" customWidth="1"/>
    <col min="5126" max="5126" width="14.6640625" style="53" customWidth="1"/>
    <col min="5127" max="5127" width="14" style="53" customWidth="1"/>
    <col min="5128" max="5129" width="11" style="53" customWidth="1"/>
    <col min="5130" max="5130" width="11.109375" style="53" customWidth="1"/>
    <col min="5131" max="5132" width="13.33203125" style="53" customWidth="1"/>
    <col min="5133" max="5133" width="13.88671875" style="53" customWidth="1"/>
    <col min="5134" max="5137" width="9.109375" style="53" customWidth="1"/>
    <col min="5138" max="5376" width="8.88671875" style="53"/>
    <col min="5377" max="5377" width="46.109375" style="53" customWidth="1"/>
    <col min="5378" max="5378" width="11.6640625" style="53" customWidth="1"/>
    <col min="5379" max="5379" width="15.6640625" style="53" customWidth="1"/>
    <col min="5380" max="5380" width="17.44140625" style="53" customWidth="1"/>
    <col min="5381" max="5381" width="18.88671875" style="53" customWidth="1"/>
    <col min="5382" max="5382" width="14.6640625" style="53" customWidth="1"/>
    <col min="5383" max="5383" width="14" style="53" customWidth="1"/>
    <col min="5384" max="5385" width="11" style="53" customWidth="1"/>
    <col min="5386" max="5386" width="11.109375" style="53" customWidth="1"/>
    <col min="5387" max="5388" width="13.33203125" style="53" customWidth="1"/>
    <col min="5389" max="5389" width="13.88671875" style="53" customWidth="1"/>
    <col min="5390" max="5393" width="9.109375" style="53" customWidth="1"/>
    <col min="5394" max="5632" width="8.88671875" style="53"/>
    <col min="5633" max="5633" width="46.109375" style="53" customWidth="1"/>
    <col min="5634" max="5634" width="11.6640625" style="53" customWidth="1"/>
    <col min="5635" max="5635" width="15.6640625" style="53" customWidth="1"/>
    <col min="5636" max="5636" width="17.44140625" style="53" customWidth="1"/>
    <col min="5637" max="5637" width="18.88671875" style="53" customWidth="1"/>
    <col min="5638" max="5638" width="14.6640625" style="53" customWidth="1"/>
    <col min="5639" max="5639" width="14" style="53" customWidth="1"/>
    <col min="5640" max="5641" width="11" style="53" customWidth="1"/>
    <col min="5642" max="5642" width="11.109375" style="53" customWidth="1"/>
    <col min="5643" max="5644" width="13.33203125" style="53" customWidth="1"/>
    <col min="5645" max="5645" width="13.88671875" style="53" customWidth="1"/>
    <col min="5646" max="5649" width="9.109375" style="53" customWidth="1"/>
    <col min="5650" max="5888" width="8.88671875" style="53"/>
    <col min="5889" max="5889" width="46.109375" style="53" customWidth="1"/>
    <col min="5890" max="5890" width="11.6640625" style="53" customWidth="1"/>
    <col min="5891" max="5891" width="15.6640625" style="53" customWidth="1"/>
    <col min="5892" max="5892" width="17.44140625" style="53" customWidth="1"/>
    <col min="5893" max="5893" width="18.88671875" style="53" customWidth="1"/>
    <col min="5894" max="5894" width="14.6640625" style="53" customWidth="1"/>
    <col min="5895" max="5895" width="14" style="53" customWidth="1"/>
    <col min="5896" max="5897" width="11" style="53" customWidth="1"/>
    <col min="5898" max="5898" width="11.109375" style="53" customWidth="1"/>
    <col min="5899" max="5900" width="13.33203125" style="53" customWidth="1"/>
    <col min="5901" max="5901" width="13.88671875" style="53" customWidth="1"/>
    <col min="5902" max="5905" width="9.109375" style="53" customWidth="1"/>
    <col min="5906" max="6144" width="8.88671875" style="53"/>
    <col min="6145" max="6145" width="46.109375" style="53" customWidth="1"/>
    <col min="6146" max="6146" width="11.6640625" style="53" customWidth="1"/>
    <col min="6147" max="6147" width="15.6640625" style="53" customWidth="1"/>
    <col min="6148" max="6148" width="17.44140625" style="53" customWidth="1"/>
    <col min="6149" max="6149" width="18.88671875" style="53" customWidth="1"/>
    <col min="6150" max="6150" width="14.6640625" style="53" customWidth="1"/>
    <col min="6151" max="6151" width="14" style="53" customWidth="1"/>
    <col min="6152" max="6153" width="11" style="53" customWidth="1"/>
    <col min="6154" max="6154" width="11.109375" style="53" customWidth="1"/>
    <col min="6155" max="6156" width="13.33203125" style="53" customWidth="1"/>
    <col min="6157" max="6157" width="13.88671875" style="53" customWidth="1"/>
    <col min="6158" max="6161" width="9.109375" style="53" customWidth="1"/>
    <col min="6162" max="6400" width="8.88671875" style="53"/>
    <col min="6401" max="6401" width="46.109375" style="53" customWidth="1"/>
    <col min="6402" max="6402" width="11.6640625" style="53" customWidth="1"/>
    <col min="6403" max="6403" width="15.6640625" style="53" customWidth="1"/>
    <col min="6404" max="6404" width="17.44140625" style="53" customWidth="1"/>
    <col min="6405" max="6405" width="18.88671875" style="53" customWidth="1"/>
    <col min="6406" max="6406" width="14.6640625" style="53" customWidth="1"/>
    <col min="6407" max="6407" width="14" style="53" customWidth="1"/>
    <col min="6408" max="6409" width="11" style="53" customWidth="1"/>
    <col min="6410" max="6410" width="11.109375" style="53" customWidth="1"/>
    <col min="6411" max="6412" width="13.33203125" style="53" customWidth="1"/>
    <col min="6413" max="6413" width="13.88671875" style="53" customWidth="1"/>
    <col min="6414" max="6417" width="9.109375" style="53" customWidth="1"/>
    <col min="6418" max="6656" width="8.88671875" style="53"/>
    <col min="6657" max="6657" width="46.109375" style="53" customWidth="1"/>
    <col min="6658" max="6658" width="11.6640625" style="53" customWidth="1"/>
    <col min="6659" max="6659" width="15.6640625" style="53" customWidth="1"/>
    <col min="6660" max="6660" width="17.44140625" style="53" customWidth="1"/>
    <col min="6661" max="6661" width="18.88671875" style="53" customWidth="1"/>
    <col min="6662" max="6662" width="14.6640625" style="53" customWidth="1"/>
    <col min="6663" max="6663" width="14" style="53" customWidth="1"/>
    <col min="6664" max="6665" width="11" style="53" customWidth="1"/>
    <col min="6666" max="6666" width="11.109375" style="53" customWidth="1"/>
    <col min="6667" max="6668" width="13.33203125" style="53" customWidth="1"/>
    <col min="6669" max="6669" width="13.88671875" style="53" customWidth="1"/>
    <col min="6670" max="6673" width="9.109375" style="53" customWidth="1"/>
    <col min="6674" max="6912" width="8.88671875" style="53"/>
    <col min="6913" max="6913" width="46.109375" style="53" customWidth="1"/>
    <col min="6914" max="6914" width="11.6640625" style="53" customWidth="1"/>
    <col min="6915" max="6915" width="15.6640625" style="53" customWidth="1"/>
    <col min="6916" max="6916" width="17.44140625" style="53" customWidth="1"/>
    <col min="6917" max="6917" width="18.88671875" style="53" customWidth="1"/>
    <col min="6918" max="6918" width="14.6640625" style="53" customWidth="1"/>
    <col min="6919" max="6919" width="14" style="53" customWidth="1"/>
    <col min="6920" max="6921" width="11" style="53" customWidth="1"/>
    <col min="6922" max="6922" width="11.109375" style="53" customWidth="1"/>
    <col min="6923" max="6924" width="13.33203125" style="53" customWidth="1"/>
    <col min="6925" max="6925" width="13.88671875" style="53" customWidth="1"/>
    <col min="6926" max="6929" width="9.109375" style="53" customWidth="1"/>
    <col min="6930" max="7168" width="8.88671875" style="53"/>
    <col min="7169" max="7169" width="46.109375" style="53" customWidth="1"/>
    <col min="7170" max="7170" width="11.6640625" style="53" customWidth="1"/>
    <col min="7171" max="7171" width="15.6640625" style="53" customWidth="1"/>
    <col min="7172" max="7172" width="17.44140625" style="53" customWidth="1"/>
    <col min="7173" max="7173" width="18.88671875" style="53" customWidth="1"/>
    <col min="7174" max="7174" width="14.6640625" style="53" customWidth="1"/>
    <col min="7175" max="7175" width="14" style="53" customWidth="1"/>
    <col min="7176" max="7177" width="11" style="53" customWidth="1"/>
    <col min="7178" max="7178" width="11.109375" style="53" customWidth="1"/>
    <col min="7179" max="7180" width="13.33203125" style="53" customWidth="1"/>
    <col min="7181" max="7181" width="13.88671875" style="53" customWidth="1"/>
    <col min="7182" max="7185" width="9.109375" style="53" customWidth="1"/>
    <col min="7186" max="7424" width="8.88671875" style="53"/>
    <col min="7425" max="7425" width="46.109375" style="53" customWidth="1"/>
    <col min="7426" max="7426" width="11.6640625" style="53" customWidth="1"/>
    <col min="7427" max="7427" width="15.6640625" style="53" customWidth="1"/>
    <col min="7428" max="7428" width="17.44140625" style="53" customWidth="1"/>
    <col min="7429" max="7429" width="18.88671875" style="53" customWidth="1"/>
    <col min="7430" max="7430" width="14.6640625" style="53" customWidth="1"/>
    <col min="7431" max="7431" width="14" style="53" customWidth="1"/>
    <col min="7432" max="7433" width="11" style="53" customWidth="1"/>
    <col min="7434" max="7434" width="11.109375" style="53" customWidth="1"/>
    <col min="7435" max="7436" width="13.33203125" style="53" customWidth="1"/>
    <col min="7437" max="7437" width="13.88671875" style="53" customWidth="1"/>
    <col min="7438" max="7441" width="9.109375" style="53" customWidth="1"/>
    <col min="7442" max="7680" width="8.88671875" style="53"/>
    <col min="7681" max="7681" width="46.109375" style="53" customWidth="1"/>
    <col min="7682" max="7682" width="11.6640625" style="53" customWidth="1"/>
    <col min="7683" max="7683" width="15.6640625" style="53" customWidth="1"/>
    <col min="7684" max="7684" width="17.44140625" style="53" customWidth="1"/>
    <col min="7685" max="7685" width="18.88671875" style="53" customWidth="1"/>
    <col min="7686" max="7686" width="14.6640625" style="53" customWidth="1"/>
    <col min="7687" max="7687" width="14" style="53" customWidth="1"/>
    <col min="7688" max="7689" width="11" style="53" customWidth="1"/>
    <col min="7690" max="7690" width="11.109375" style="53" customWidth="1"/>
    <col min="7691" max="7692" width="13.33203125" style="53" customWidth="1"/>
    <col min="7693" max="7693" width="13.88671875" style="53" customWidth="1"/>
    <col min="7694" max="7697" width="9.109375" style="53" customWidth="1"/>
    <col min="7698" max="7936" width="8.88671875" style="53"/>
    <col min="7937" max="7937" width="46.109375" style="53" customWidth="1"/>
    <col min="7938" max="7938" width="11.6640625" style="53" customWidth="1"/>
    <col min="7939" max="7939" width="15.6640625" style="53" customWidth="1"/>
    <col min="7940" max="7940" width="17.44140625" style="53" customWidth="1"/>
    <col min="7941" max="7941" width="18.88671875" style="53" customWidth="1"/>
    <col min="7942" max="7942" width="14.6640625" style="53" customWidth="1"/>
    <col min="7943" max="7943" width="14" style="53" customWidth="1"/>
    <col min="7944" max="7945" width="11" style="53" customWidth="1"/>
    <col min="7946" max="7946" width="11.109375" style="53" customWidth="1"/>
    <col min="7947" max="7948" width="13.33203125" style="53" customWidth="1"/>
    <col min="7949" max="7949" width="13.88671875" style="53" customWidth="1"/>
    <col min="7950" max="7953" width="9.109375" style="53" customWidth="1"/>
    <col min="7954" max="8192" width="8.88671875" style="53"/>
    <col min="8193" max="8193" width="46.109375" style="53" customWidth="1"/>
    <col min="8194" max="8194" width="11.6640625" style="53" customWidth="1"/>
    <col min="8195" max="8195" width="15.6640625" style="53" customWidth="1"/>
    <col min="8196" max="8196" width="17.44140625" style="53" customWidth="1"/>
    <col min="8197" max="8197" width="18.88671875" style="53" customWidth="1"/>
    <col min="8198" max="8198" width="14.6640625" style="53" customWidth="1"/>
    <col min="8199" max="8199" width="14" style="53" customWidth="1"/>
    <col min="8200" max="8201" width="11" style="53" customWidth="1"/>
    <col min="8202" max="8202" width="11.109375" style="53" customWidth="1"/>
    <col min="8203" max="8204" width="13.33203125" style="53" customWidth="1"/>
    <col min="8205" max="8205" width="13.88671875" style="53" customWidth="1"/>
    <col min="8206" max="8209" width="9.109375" style="53" customWidth="1"/>
    <col min="8210" max="8448" width="8.88671875" style="53"/>
    <col min="8449" max="8449" width="46.109375" style="53" customWidth="1"/>
    <col min="8450" max="8450" width="11.6640625" style="53" customWidth="1"/>
    <col min="8451" max="8451" width="15.6640625" style="53" customWidth="1"/>
    <col min="8452" max="8452" width="17.44140625" style="53" customWidth="1"/>
    <col min="8453" max="8453" width="18.88671875" style="53" customWidth="1"/>
    <col min="8454" max="8454" width="14.6640625" style="53" customWidth="1"/>
    <col min="8455" max="8455" width="14" style="53" customWidth="1"/>
    <col min="8456" max="8457" width="11" style="53" customWidth="1"/>
    <col min="8458" max="8458" width="11.109375" style="53" customWidth="1"/>
    <col min="8459" max="8460" width="13.33203125" style="53" customWidth="1"/>
    <col min="8461" max="8461" width="13.88671875" style="53" customWidth="1"/>
    <col min="8462" max="8465" width="9.109375" style="53" customWidth="1"/>
    <col min="8466" max="8704" width="8.88671875" style="53"/>
    <col min="8705" max="8705" width="46.109375" style="53" customWidth="1"/>
    <col min="8706" max="8706" width="11.6640625" style="53" customWidth="1"/>
    <col min="8707" max="8707" width="15.6640625" style="53" customWidth="1"/>
    <col min="8708" max="8708" width="17.44140625" style="53" customWidth="1"/>
    <col min="8709" max="8709" width="18.88671875" style="53" customWidth="1"/>
    <col min="8710" max="8710" width="14.6640625" style="53" customWidth="1"/>
    <col min="8711" max="8711" width="14" style="53" customWidth="1"/>
    <col min="8712" max="8713" width="11" style="53" customWidth="1"/>
    <col min="8714" max="8714" width="11.109375" style="53" customWidth="1"/>
    <col min="8715" max="8716" width="13.33203125" style="53" customWidth="1"/>
    <col min="8717" max="8717" width="13.88671875" style="53" customWidth="1"/>
    <col min="8718" max="8721" width="9.109375" style="53" customWidth="1"/>
    <col min="8722" max="8960" width="8.88671875" style="53"/>
    <col min="8961" max="8961" width="46.109375" style="53" customWidth="1"/>
    <col min="8962" max="8962" width="11.6640625" style="53" customWidth="1"/>
    <col min="8963" max="8963" width="15.6640625" style="53" customWidth="1"/>
    <col min="8964" max="8964" width="17.44140625" style="53" customWidth="1"/>
    <col min="8965" max="8965" width="18.88671875" style="53" customWidth="1"/>
    <col min="8966" max="8966" width="14.6640625" style="53" customWidth="1"/>
    <col min="8967" max="8967" width="14" style="53" customWidth="1"/>
    <col min="8968" max="8969" width="11" style="53" customWidth="1"/>
    <col min="8970" max="8970" width="11.109375" style="53" customWidth="1"/>
    <col min="8971" max="8972" width="13.33203125" style="53" customWidth="1"/>
    <col min="8973" max="8973" width="13.88671875" style="53" customWidth="1"/>
    <col min="8974" max="8977" width="9.109375" style="53" customWidth="1"/>
    <col min="8978" max="9216" width="8.88671875" style="53"/>
    <col min="9217" max="9217" width="46.109375" style="53" customWidth="1"/>
    <col min="9218" max="9218" width="11.6640625" style="53" customWidth="1"/>
    <col min="9219" max="9219" width="15.6640625" style="53" customWidth="1"/>
    <col min="9220" max="9220" width="17.44140625" style="53" customWidth="1"/>
    <col min="9221" max="9221" width="18.88671875" style="53" customWidth="1"/>
    <col min="9222" max="9222" width="14.6640625" style="53" customWidth="1"/>
    <col min="9223" max="9223" width="14" style="53" customWidth="1"/>
    <col min="9224" max="9225" width="11" style="53" customWidth="1"/>
    <col min="9226" max="9226" width="11.109375" style="53" customWidth="1"/>
    <col min="9227" max="9228" width="13.33203125" style="53" customWidth="1"/>
    <col min="9229" max="9229" width="13.88671875" style="53" customWidth="1"/>
    <col min="9230" max="9233" width="9.109375" style="53" customWidth="1"/>
    <col min="9234" max="9472" width="8.88671875" style="53"/>
    <col min="9473" max="9473" width="46.109375" style="53" customWidth="1"/>
    <col min="9474" max="9474" width="11.6640625" style="53" customWidth="1"/>
    <col min="9475" max="9475" width="15.6640625" style="53" customWidth="1"/>
    <col min="9476" max="9476" width="17.44140625" style="53" customWidth="1"/>
    <col min="9477" max="9477" width="18.88671875" style="53" customWidth="1"/>
    <col min="9478" max="9478" width="14.6640625" style="53" customWidth="1"/>
    <col min="9479" max="9479" width="14" style="53" customWidth="1"/>
    <col min="9480" max="9481" width="11" style="53" customWidth="1"/>
    <col min="9482" max="9482" width="11.109375" style="53" customWidth="1"/>
    <col min="9483" max="9484" width="13.33203125" style="53" customWidth="1"/>
    <col min="9485" max="9485" width="13.88671875" style="53" customWidth="1"/>
    <col min="9486" max="9489" width="9.109375" style="53" customWidth="1"/>
    <col min="9490" max="9728" width="8.88671875" style="53"/>
    <col min="9729" max="9729" width="46.109375" style="53" customWidth="1"/>
    <col min="9730" max="9730" width="11.6640625" style="53" customWidth="1"/>
    <col min="9731" max="9731" width="15.6640625" style="53" customWidth="1"/>
    <col min="9732" max="9732" width="17.44140625" style="53" customWidth="1"/>
    <col min="9733" max="9733" width="18.88671875" style="53" customWidth="1"/>
    <col min="9734" max="9734" width="14.6640625" style="53" customWidth="1"/>
    <col min="9735" max="9735" width="14" style="53" customWidth="1"/>
    <col min="9736" max="9737" width="11" style="53" customWidth="1"/>
    <col min="9738" max="9738" width="11.109375" style="53" customWidth="1"/>
    <col min="9739" max="9740" width="13.33203125" style="53" customWidth="1"/>
    <col min="9741" max="9741" width="13.88671875" style="53" customWidth="1"/>
    <col min="9742" max="9745" width="9.109375" style="53" customWidth="1"/>
    <col min="9746" max="9984" width="8.88671875" style="53"/>
    <col min="9985" max="9985" width="46.109375" style="53" customWidth="1"/>
    <col min="9986" max="9986" width="11.6640625" style="53" customWidth="1"/>
    <col min="9987" max="9987" width="15.6640625" style="53" customWidth="1"/>
    <col min="9988" max="9988" width="17.44140625" style="53" customWidth="1"/>
    <col min="9989" max="9989" width="18.88671875" style="53" customWidth="1"/>
    <col min="9990" max="9990" width="14.6640625" style="53" customWidth="1"/>
    <col min="9991" max="9991" width="14" style="53" customWidth="1"/>
    <col min="9992" max="9993" width="11" style="53" customWidth="1"/>
    <col min="9994" max="9994" width="11.109375" style="53" customWidth="1"/>
    <col min="9995" max="9996" width="13.33203125" style="53" customWidth="1"/>
    <col min="9997" max="9997" width="13.88671875" style="53" customWidth="1"/>
    <col min="9998" max="10001" width="9.109375" style="53" customWidth="1"/>
    <col min="10002" max="10240" width="8.88671875" style="53"/>
    <col min="10241" max="10241" width="46.109375" style="53" customWidth="1"/>
    <col min="10242" max="10242" width="11.6640625" style="53" customWidth="1"/>
    <col min="10243" max="10243" width="15.6640625" style="53" customWidth="1"/>
    <col min="10244" max="10244" width="17.44140625" style="53" customWidth="1"/>
    <col min="10245" max="10245" width="18.88671875" style="53" customWidth="1"/>
    <col min="10246" max="10246" width="14.6640625" style="53" customWidth="1"/>
    <col min="10247" max="10247" width="14" style="53" customWidth="1"/>
    <col min="10248" max="10249" width="11" style="53" customWidth="1"/>
    <col min="10250" max="10250" width="11.109375" style="53" customWidth="1"/>
    <col min="10251" max="10252" width="13.33203125" style="53" customWidth="1"/>
    <col min="10253" max="10253" width="13.88671875" style="53" customWidth="1"/>
    <col min="10254" max="10257" width="9.109375" style="53" customWidth="1"/>
    <col min="10258" max="10496" width="8.88671875" style="53"/>
    <col min="10497" max="10497" width="46.109375" style="53" customWidth="1"/>
    <col min="10498" max="10498" width="11.6640625" style="53" customWidth="1"/>
    <col min="10499" max="10499" width="15.6640625" style="53" customWidth="1"/>
    <col min="10500" max="10500" width="17.44140625" style="53" customWidth="1"/>
    <col min="10501" max="10501" width="18.88671875" style="53" customWidth="1"/>
    <col min="10502" max="10502" width="14.6640625" style="53" customWidth="1"/>
    <col min="10503" max="10503" width="14" style="53" customWidth="1"/>
    <col min="10504" max="10505" width="11" style="53" customWidth="1"/>
    <col min="10506" max="10506" width="11.109375" style="53" customWidth="1"/>
    <col min="10507" max="10508" width="13.33203125" style="53" customWidth="1"/>
    <col min="10509" max="10509" width="13.88671875" style="53" customWidth="1"/>
    <col min="10510" max="10513" width="9.109375" style="53" customWidth="1"/>
    <col min="10514" max="10752" width="8.88671875" style="53"/>
    <col min="10753" max="10753" width="46.109375" style="53" customWidth="1"/>
    <col min="10754" max="10754" width="11.6640625" style="53" customWidth="1"/>
    <col min="10755" max="10755" width="15.6640625" style="53" customWidth="1"/>
    <col min="10756" max="10756" width="17.44140625" style="53" customWidth="1"/>
    <col min="10757" max="10757" width="18.88671875" style="53" customWidth="1"/>
    <col min="10758" max="10758" width="14.6640625" style="53" customWidth="1"/>
    <col min="10759" max="10759" width="14" style="53" customWidth="1"/>
    <col min="10760" max="10761" width="11" style="53" customWidth="1"/>
    <col min="10762" max="10762" width="11.109375" style="53" customWidth="1"/>
    <col min="10763" max="10764" width="13.33203125" style="53" customWidth="1"/>
    <col min="10765" max="10765" width="13.88671875" style="53" customWidth="1"/>
    <col min="10766" max="10769" width="9.109375" style="53" customWidth="1"/>
    <col min="10770" max="11008" width="8.88671875" style="53"/>
    <col min="11009" max="11009" width="46.109375" style="53" customWidth="1"/>
    <col min="11010" max="11010" width="11.6640625" style="53" customWidth="1"/>
    <col min="11011" max="11011" width="15.6640625" style="53" customWidth="1"/>
    <col min="11012" max="11012" width="17.44140625" style="53" customWidth="1"/>
    <col min="11013" max="11013" width="18.88671875" style="53" customWidth="1"/>
    <col min="11014" max="11014" width="14.6640625" style="53" customWidth="1"/>
    <col min="11015" max="11015" width="14" style="53" customWidth="1"/>
    <col min="11016" max="11017" width="11" style="53" customWidth="1"/>
    <col min="11018" max="11018" width="11.109375" style="53" customWidth="1"/>
    <col min="11019" max="11020" width="13.33203125" style="53" customWidth="1"/>
    <col min="11021" max="11021" width="13.88671875" style="53" customWidth="1"/>
    <col min="11022" max="11025" width="9.109375" style="53" customWidth="1"/>
    <col min="11026" max="11264" width="8.88671875" style="53"/>
    <col min="11265" max="11265" width="46.109375" style="53" customWidth="1"/>
    <col min="11266" max="11266" width="11.6640625" style="53" customWidth="1"/>
    <col min="11267" max="11267" width="15.6640625" style="53" customWidth="1"/>
    <col min="11268" max="11268" width="17.44140625" style="53" customWidth="1"/>
    <col min="11269" max="11269" width="18.88671875" style="53" customWidth="1"/>
    <col min="11270" max="11270" width="14.6640625" style="53" customWidth="1"/>
    <col min="11271" max="11271" width="14" style="53" customWidth="1"/>
    <col min="11272" max="11273" width="11" style="53" customWidth="1"/>
    <col min="11274" max="11274" width="11.109375" style="53" customWidth="1"/>
    <col min="11275" max="11276" width="13.33203125" style="53" customWidth="1"/>
    <col min="11277" max="11277" width="13.88671875" style="53" customWidth="1"/>
    <col min="11278" max="11281" width="9.109375" style="53" customWidth="1"/>
    <col min="11282" max="11520" width="8.88671875" style="53"/>
    <col min="11521" max="11521" width="46.109375" style="53" customWidth="1"/>
    <col min="11522" max="11522" width="11.6640625" style="53" customWidth="1"/>
    <col min="11523" max="11523" width="15.6640625" style="53" customWidth="1"/>
    <col min="11524" max="11524" width="17.44140625" style="53" customWidth="1"/>
    <col min="11525" max="11525" width="18.88671875" style="53" customWidth="1"/>
    <col min="11526" max="11526" width="14.6640625" style="53" customWidth="1"/>
    <col min="11527" max="11527" width="14" style="53" customWidth="1"/>
    <col min="11528" max="11529" width="11" style="53" customWidth="1"/>
    <col min="11530" max="11530" width="11.109375" style="53" customWidth="1"/>
    <col min="11531" max="11532" width="13.33203125" style="53" customWidth="1"/>
    <col min="11533" max="11533" width="13.88671875" style="53" customWidth="1"/>
    <col min="11534" max="11537" width="9.109375" style="53" customWidth="1"/>
    <col min="11538" max="11776" width="8.88671875" style="53"/>
    <col min="11777" max="11777" width="46.109375" style="53" customWidth="1"/>
    <col min="11778" max="11778" width="11.6640625" style="53" customWidth="1"/>
    <col min="11779" max="11779" width="15.6640625" style="53" customWidth="1"/>
    <col min="11780" max="11780" width="17.44140625" style="53" customWidth="1"/>
    <col min="11781" max="11781" width="18.88671875" style="53" customWidth="1"/>
    <col min="11782" max="11782" width="14.6640625" style="53" customWidth="1"/>
    <col min="11783" max="11783" width="14" style="53" customWidth="1"/>
    <col min="11784" max="11785" width="11" style="53" customWidth="1"/>
    <col min="11786" max="11786" width="11.109375" style="53" customWidth="1"/>
    <col min="11787" max="11788" width="13.33203125" style="53" customWidth="1"/>
    <col min="11789" max="11789" width="13.88671875" style="53" customWidth="1"/>
    <col min="11790" max="11793" width="9.109375" style="53" customWidth="1"/>
    <col min="11794" max="12032" width="8.88671875" style="53"/>
    <col min="12033" max="12033" width="46.109375" style="53" customWidth="1"/>
    <col min="12034" max="12034" width="11.6640625" style="53" customWidth="1"/>
    <col min="12035" max="12035" width="15.6640625" style="53" customWidth="1"/>
    <col min="12036" max="12036" width="17.44140625" style="53" customWidth="1"/>
    <col min="12037" max="12037" width="18.88671875" style="53" customWidth="1"/>
    <col min="12038" max="12038" width="14.6640625" style="53" customWidth="1"/>
    <col min="12039" max="12039" width="14" style="53" customWidth="1"/>
    <col min="12040" max="12041" width="11" style="53" customWidth="1"/>
    <col min="12042" max="12042" width="11.109375" style="53" customWidth="1"/>
    <col min="12043" max="12044" width="13.33203125" style="53" customWidth="1"/>
    <col min="12045" max="12045" width="13.88671875" style="53" customWidth="1"/>
    <col min="12046" max="12049" width="9.109375" style="53" customWidth="1"/>
    <col min="12050" max="12288" width="8.88671875" style="53"/>
    <col min="12289" max="12289" width="46.109375" style="53" customWidth="1"/>
    <col min="12290" max="12290" width="11.6640625" style="53" customWidth="1"/>
    <col min="12291" max="12291" width="15.6640625" style="53" customWidth="1"/>
    <col min="12292" max="12292" width="17.44140625" style="53" customWidth="1"/>
    <col min="12293" max="12293" width="18.88671875" style="53" customWidth="1"/>
    <col min="12294" max="12294" width="14.6640625" style="53" customWidth="1"/>
    <col min="12295" max="12295" width="14" style="53" customWidth="1"/>
    <col min="12296" max="12297" width="11" style="53" customWidth="1"/>
    <col min="12298" max="12298" width="11.109375" style="53" customWidth="1"/>
    <col min="12299" max="12300" width="13.33203125" style="53" customWidth="1"/>
    <col min="12301" max="12301" width="13.88671875" style="53" customWidth="1"/>
    <col min="12302" max="12305" width="9.109375" style="53" customWidth="1"/>
    <col min="12306" max="12544" width="8.88671875" style="53"/>
    <col min="12545" max="12545" width="46.109375" style="53" customWidth="1"/>
    <col min="12546" max="12546" width="11.6640625" style="53" customWidth="1"/>
    <col min="12547" max="12547" width="15.6640625" style="53" customWidth="1"/>
    <col min="12548" max="12548" width="17.44140625" style="53" customWidth="1"/>
    <col min="12549" max="12549" width="18.88671875" style="53" customWidth="1"/>
    <col min="12550" max="12550" width="14.6640625" style="53" customWidth="1"/>
    <col min="12551" max="12551" width="14" style="53" customWidth="1"/>
    <col min="12552" max="12553" width="11" style="53" customWidth="1"/>
    <col min="12554" max="12554" width="11.109375" style="53" customWidth="1"/>
    <col min="12555" max="12556" width="13.33203125" style="53" customWidth="1"/>
    <col min="12557" max="12557" width="13.88671875" style="53" customWidth="1"/>
    <col min="12558" max="12561" width="9.109375" style="53" customWidth="1"/>
    <col min="12562" max="12800" width="8.88671875" style="53"/>
    <col min="12801" max="12801" width="46.109375" style="53" customWidth="1"/>
    <col min="12802" max="12802" width="11.6640625" style="53" customWidth="1"/>
    <col min="12803" max="12803" width="15.6640625" style="53" customWidth="1"/>
    <col min="12804" max="12804" width="17.44140625" style="53" customWidth="1"/>
    <col min="12805" max="12805" width="18.88671875" style="53" customWidth="1"/>
    <col min="12806" max="12806" width="14.6640625" style="53" customWidth="1"/>
    <col min="12807" max="12807" width="14" style="53" customWidth="1"/>
    <col min="12808" max="12809" width="11" style="53" customWidth="1"/>
    <col min="12810" max="12810" width="11.109375" style="53" customWidth="1"/>
    <col min="12811" max="12812" width="13.33203125" style="53" customWidth="1"/>
    <col min="12813" max="12813" width="13.88671875" style="53" customWidth="1"/>
    <col min="12814" max="12817" width="9.109375" style="53" customWidth="1"/>
    <col min="12818" max="13056" width="8.88671875" style="53"/>
    <col min="13057" max="13057" width="46.109375" style="53" customWidth="1"/>
    <col min="13058" max="13058" width="11.6640625" style="53" customWidth="1"/>
    <col min="13059" max="13059" width="15.6640625" style="53" customWidth="1"/>
    <col min="13060" max="13060" width="17.44140625" style="53" customWidth="1"/>
    <col min="13061" max="13061" width="18.88671875" style="53" customWidth="1"/>
    <col min="13062" max="13062" width="14.6640625" style="53" customWidth="1"/>
    <col min="13063" max="13063" width="14" style="53" customWidth="1"/>
    <col min="13064" max="13065" width="11" style="53" customWidth="1"/>
    <col min="13066" max="13066" width="11.109375" style="53" customWidth="1"/>
    <col min="13067" max="13068" width="13.33203125" style="53" customWidth="1"/>
    <col min="13069" max="13069" width="13.88671875" style="53" customWidth="1"/>
    <col min="13070" max="13073" width="9.109375" style="53" customWidth="1"/>
    <col min="13074" max="13312" width="8.88671875" style="53"/>
    <col min="13313" max="13313" width="46.109375" style="53" customWidth="1"/>
    <col min="13314" max="13314" width="11.6640625" style="53" customWidth="1"/>
    <col min="13315" max="13315" width="15.6640625" style="53" customWidth="1"/>
    <col min="13316" max="13316" width="17.44140625" style="53" customWidth="1"/>
    <col min="13317" max="13317" width="18.88671875" style="53" customWidth="1"/>
    <col min="13318" max="13318" width="14.6640625" style="53" customWidth="1"/>
    <col min="13319" max="13319" width="14" style="53" customWidth="1"/>
    <col min="13320" max="13321" width="11" style="53" customWidth="1"/>
    <col min="13322" max="13322" width="11.109375" style="53" customWidth="1"/>
    <col min="13323" max="13324" width="13.33203125" style="53" customWidth="1"/>
    <col min="13325" max="13325" width="13.88671875" style="53" customWidth="1"/>
    <col min="13326" max="13329" width="9.109375" style="53" customWidth="1"/>
    <col min="13330" max="13568" width="8.88671875" style="53"/>
    <col min="13569" max="13569" width="46.109375" style="53" customWidth="1"/>
    <col min="13570" max="13570" width="11.6640625" style="53" customWidth="1"/>
    <col min="13571" max="13571" width="15.6640625" style="53" customWidth="1"/>
    <col min="13572" max="13572" width="17.44140625" style="53" customWidth="1"/>
    <col min="13573" max="13573" width="18.88671875" style="53" customWidth="1"/>
    <col min="13574" max="13574" width="14.6640625" style="53" customWidth="1"/>
    <col min="13575" max="13575" width="14" style="53" customWidth="1"/>
    <col min="13576" max="13577" width="11" style="53" customWidth="1"/>
    <col min="13578" max="13578" width="11.109375" style="53" customWidth="1"/>
    <col min="13579" max="13580" width="13.33203125" style="53" customWidth="1"/>
    <col min="13581" max="13581" width="13.88671875" style="53" customWidth="1"/>
    <col min="13582" max="13585" width="9.109375" style="53" customWidth="1"/>
    <col min="13586" max="13824" width="8.88671875" style="53"/>
    <col min="13825" max="13825" width="46.109375" style="53" customWidth="1"/>
    <col min="13826" max="13826" width="11.6640625" style="53" customWidth="1"/>
    <col min="13827" max="13827" width="15.6640625" style="53" customWidth="1"/>
    <col min="13828" max="13828" width="17.44140625" style="53" customWidth="1"/>
    <col min="13829" max="13829" width="18.88671875" style="53" customWidth="1"/>
    <col min="13830" max="13830" width="14.6640625" style="53" customWidth="1"/>
    <col min="13831" max="13831" width="14" style="53" customWidth="1"/>
    <col min="13832" max="13833" width="11" style="53" customWidth="1"/>
    <col min="13834" max="13834" width="11.109375" style="53" customWidth="1"/>
    <col min="13835" max="13836" width="13.33203125" style="53" customWidth="1"/>
    <col min="13837" max="13837" width="13.88671875" style="53" customWidth="1"/>
    <col min="13838" max="13841" width="9.109375" style="53" customWidth="1"/>
    <col min="13842" max="14080" width="8.88671875" style="53"/>
    <col min="14081" max="14081" width="46.109375" style="53" customWidth="1"/>
    <col min="14082" max="14082" width="11.6640625" style="53" customWidth="1"/>
    <col min="14083" max="14083" width="15.6640625" style="53" customWidth="1"/>
    <col min="14084" max="14084" width="17.44140625" style="53" customWidth="1"/>
    <col min="14085" max="14085" width="18.88671875" style="53" customWidth="1"/>
    <col min="14086" max="14086" width="14.6640625" style="53" customWidth="1"/>
    <col min="14087" max="14087" width="14" style="53" customWidth="1"/>
    <col min="14088" max="14089" width="11" style="53" customWidth="1"/>
    <col min="14090" max="14090" width="11.109375" style="53" customWidth="1"/>
    <col min="14091" max="14092" width="13.33203125" style="53" customWidth="1"/>
    <col min="14093" max="14093" width="13.88671875" style="53" customWidth="1"/>
    <col min="14094" max="14097" width="9.109375" style="53" customWidth="1"/>
    <col min="14098" max="14336" width="8.88671875" style="53"/>
    <col min="14337" max="14337" width="46.109375" style="53" customWidth="1"/>
    <col min="14338" max="14338" width="11.6640625" style="53" customWidth="1"/>
    <col min="14339" max="14339" width="15.6640625" style="53" customWidth="1"/>
    <col min="14340" max="14340" width="17.44140625" style="53" customWidth="1"/>
    <col min="14341" max="14341" width="18.88671875" style="53" customWidth="1"/>
    <col min="14342" max="14342" width="14.6640625" style="53" customWidth="1"/>
    <col min="14343" max="14343" width="14" style="53" customWidth="1"/>
    <col min="14344" max="14345" width="11" style="53" customWidth="1"/>
    <col min="14346" max="14346" width="11.109375" style="53" customWidth="1"/>
    <col min="14347" max="14348" width="13.33203125" style="53" customWidth="1"/>
    <col min="14349" max="14349" width="13.88671875" style="53" customWidth="1"/>
    <col min="14350" max="14353" width="9.109375" style="53" customWidth="1"/>
    <col min="14354" max="14592" width="8.88671875" style="53"/>
    <col min="14593" max="14593" width="46.109375" style="53" customWidth="1"/>
    <col min="14594" max="14594" width="11.6640625" style="53" customWidth="1"/>
    <col min="14595" max="14595" width="15.6640625" style="53" customWidth="1"/>
    <col min="14596" max="14596" width="17.44140625" style="53" customWidth="1"/>
    <col min="14597" max="14597" width="18.88671875" style="53" customWidth="1"/>
    <col min="14598" max="14598" width="14.6640625" style="53" customWidth="1"/>
    <col min="14599" max="14599" width="14" style="53" customWidth="1"/>
    <col min="14600" max="14601" width="11" style="53" customWidth="1"/>
    <col min="14602" max="14602" width="11.109375" style="53" customWidth="1"/>
    <col min="14603" max="14604" width="13.33203125" style="53" customWidth="1"/>
    <col min="14605" max="14605" width="13.88671875" style="53" customWidth="1"/>
    <col min="14606" max="14609" width="9.109375" style="53" customWidth="1"/>
    <col min="14610" max="14848" width="8.88671875" style="53"/>
    <col min="14849" max="14849" width="46.109375" style="53" customWidth="1"/>
    <col min="14850" max="14850" width="11.6640625" style="53" customWidth="1"/>
    <col min="14851" max="14851" width="15.6640625" style="53" customWidth="1"/>
    <col min="14852" max="14852" width="17.44140625" style="53" customWidth="1"/>
    <col min="14853" max="14853" width="18.88671875" style="53" customWidth="1"/>
    <col min="14854" max="14854" width="14.6640625" style="53" customWidth="1"/>
    <col min="14855" max="14855" width="14" style="53" customWidth="1"/>
    <col min="14856" max="14857" width="11" style="53" customWidth="1"/>
    <col min="14858" max="14858" width="11.109375" style="53" customWidth="1"/>
    <col min="14859" max="14860" width="13.33203125" style="53" customWidth="1"/>
    <col min="14861" max="14861" width="13.88671875" style="53" customWidth="1"/>
    <col min="14862" max="14865" width="9.109375" style="53" customWidth="1"/>
    <col min="14866" max="15104" width="8.88671875" style="53"/>
    <col min="15105" max="15105" width="46.109375" style="53" customWidth="1"/>
    <col min="15106" max="15106" width="11.6640625" style="53" customWidth="1"/>
    <col min="15107" max="15107" width="15.6640625" style="53" customWidth="1"/>
    <col min="15108" max="15108" width="17.44140625" style="53" customWidth="1"/>
    <col min="15109" max="15109" width="18.88671875" style="53" customWidth="1"/>
    <col min="15110" max="15110" width="14.6640625" style="53" customWidth="1"/>
    <col min="15111" max="15111" width="14" style="53" customWidth="1"/>
    <col min="15112" max="15113" width="11" style="53" customWidth="1"/>
    <col min="15114" max="15114" width="11.109375" style="53" customWidth="1"/>
    <col min="15115" max="15116" width="13.33203125" style="53" customWidth="1"/>
    <col min="15117" max="15117" width="13.88671875" style="53" customWidth="1"/>
    <col min="15118" max="15121" width="9.109375" style="53" customWidth="1"/>
    <col min="15122" max="15360" width="8.88671875" style="53"/>
    <col min="15361" max="15361" width="46.109375" style="53" customWidth="1"/>
    <col min="15362" max="15362" width="11.6640625" style="53" customWidth="1"/>
    <col min="15363" max="15363" width="15.6640625" style="53" customWidth="1"/>
    <col min="15364" max="15364" width="17.44140625" style="53" customWidth="1"/>
    <col min="15365" max="15365" width="18.88671875" style="53" customWidth="1"/>
    <col min="15366" max="15366" width="14.6640625" style="53" customWidth="1"/>
    <col min="15367" max="15367" width="14" style="53" customWidth="1"/>
    <col min="15368" max="15369" width="11" style="53" customWidth="1"/>
    <col min="15370" max="15370" width="11.109375" style="53" customWidth="1"/>
    <col min="15371" max="15372" width="13.33203125" style="53" customWidth="1"/>
    <col min="15373" max="15373" width="13.88671875" style="53" customWidth="1"/>
    <col min="15374" max="15377" width="9.109375" style="53" customWidth="1"/>
    <col min="15378" max="15616" width="8.88671875" style="53"/>
    <col min="15617" max="15617" width="46.109375" style="53" customWidth="1"/>
    <col min="15618" max="15618" width="11.6640625" style="53" customWidth="1"/>
    <col min="15619" max="15619" width="15.6640625" style="53" customWidth="1"/>
    <col min="15620" max="15620" width="17.44140625" style="53" customWidth="1"/>
    <col min="15621" max="15621" width="18.88671875" style="53" customWidth="1"/>
    <col min="15622" max="15622" width="14.6640625" style="53" customWidth="1"/>
    <col min="15623" max="15623" width="14" style="53" customWidth="1"/>
    <col min="15624" max="15625" width="11" style="53" customWidth="1"/>
    <col min="15626" max="15626" width="11.109375" style="53" customWidth="1"/>
    <col min="15627" max="15628" width="13.33203125" style="53" customWidth="1"/>
    <col min="15629" max="15629" width="13.88671875" style="53" customWidth="1"/>
    <col min="15630" max="15633" width="9.109375" style="53" customWidth="1"/>
    <col min="15634" max="15872" width="8.88671875" style="53"/>
    <col min="15873" max="15873" width="46.109375" style="53" customWidth="1"/>
    <col min="15874" max="15874" width="11.6640625" style="53" customWidth="1"/>
    <col min="15875" max="15875" width="15.6640625" style="53" customWidth="1"/>
    <col min="15876" max="15876" width="17.44140625" style="53" customWidth="1"/>
    <col min="15877" max="15877" width="18.88671875" style="53" customWidth="1"/>
    <col min="15878" max="15878" width="14.6640625" style="53" customWidth="1"/>
    <col min="15879" max="15879" width="14" style="53" customWidth="1"/>
    <col min="15880" max="15881" width="11" style="53" customWidth="1"/>
    <col min="15882" max="15882" width="11.109375" style="53" customWidth="1"/>
    <col min="15883" max="15884" width="13.33203125" style="53" customWidth="1"/>
    <col min="15885" max="15885" width="13.88671875" style="53" customWidth="1"/>
    <col min="15886" max="15889" width="9.109375" style="53" customWidth="1"/>
    <col min="15890" max="16128" width="8.88671875" style="53"/>
    <col min="16129" max="16129" width="46.109375" style="53" customWidth="1"/>
    <col min="16130" max="16130" width="11.6640625" style="53" customWidth="1"/>
    <col min="16131" max="16131" width="15.6640625" style="53" customWidth="1"/>
    <col min="16132" max="16132" width="17.44140625" style="53" customWidth="1"/>
    <col min="16133" max="16133" width="18.88671875" style="53" customWidth="1"/>
    <col min="16134" max="16134" width="14.6640625" style="53" customWidth="1"/>
    <col min="16135" max="16135" width="14" style="53" customWidth="1"/>
    <col min="16136" max="16137" width="11" style="53" customWidth="1"/>
    <col min="16138" max="16138" width="11.109375" style="53" customWidth="1"/>
    <col min="16139" max="16140" width="13.33203125" style="53" customWidth="1"/>
    <col min="16141" max="16141" width="13.88671875" style="53" customWidth="1"/>
    <col min="16142" max="16145" width="9.109375" style="53" customWidth="1"/>
    <col min="16146" max="16384" width="8.88671875" style="53"/>
  </cols>
  <sheetData>
    <row r="1" spans="1:256" ht="15.6" x14ac:dyDescent="0.3">
      <c r="D1" s="359"/>
      <c r="E1" s="359"/>
      <c r="F1" s="699" t="s">
        <v>141</v>
      </c>
      <c r="G1" s="699"/>
      <c r="H1" s="66"/>
      <c r="I1" s="68"/>
    </row>
    <row r="2" spans="1:256" ht="15.6" x14ac:dyDescent="0.3">
      <c r="D2" s="699" t="s">
        <v>281</v>
      </c>
      <c r="E2" s="699"/>
      <c r="F2" s="699"/>
      <c r="G2" s="699"/>
      <c r="H2" s="76"/>
      <c r="I2" s="68"/>
    </row>
    <row r="3" spans="1:256" ht="18" x14ac:dyDescent="0.3">
      <c r="A3" s="148"/>
      <c r="D3" s="699" t="s">
        <v>142</v>
      </c>
      <c r="E3" s="699"/>
      <c r="F3" s="699"/>
      <c r="G3" s="699"/>
      <c r="H3" s="66"/>
      <c r="I3" s="68"/>
    </row>
    <row r="4" spans="1:256" ht="15.6" x14ac:dyDescent="0.3">
      <c r="D4" s="699" t="s">
        <v>143</v>
      </c>
      <c r="E4" s="699"/>
      <c r="F4" s="699"/>
      <c r="G4" s="699"/>
      <c r="H4" s="66"/>
      <c r="I4" s="68"/>
    </row>
    <row r="5" spans="1:256" ht="15.6" x14ac:dyDescent="0.3">
      <c r="D5" s="681"/>
      <c r="E5" s="681"/>
      <c r="F5" s="322"/>
      <c r="G5" s="322"/>
      <c r="H5" s="66"/>
      <c r="I5" s="68"/>
    </row>
    <row r="6" spans="1:256" ht="15.6" x14ac:dyDescent="0.3">
      <c r="D6" s="709" t="s">
        <v>121</v>
      </c>
      <c r="E6" s="709"/>
      <c r="F6" s="709"/>
      <c r="G6" s="709"/>
    </row>
    <row r="7" spans="1:256" ht="18" x14ac:dyDescent="0.35">
      <c r="A7" s="99"/>
      <c r="B7" s="99"/>
      <c r="C7" s="99"/>
      <c r="D7" s="710" t="s">
        <v>282</v>
      </c>
      <c r="E7" s="710"/>
      <c r="F7" s="710"/>
      <c r="G7" s="710"/>
      <c r="H7" s="147"/>
      <c r="I7" s="147"/>
      <c r="J7" s="147"/>
      <c r="K7" s="147"/>
      <c r="L7" s="147"/>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18" customHeight="1" x14ac:dyDescent="0.35">
      <c r="A8" s="99"/>
      <c r="B8" s="99"/>
      <c r="C8" s="99"/>
      <c r="D8" s="710" t="s">
        <v>122</v>
      </c>
      <c r="E8" s="710"/>
      <c r="F8" s="710"/>
      <c r="G8" s="710"/>
      <c r="H8" s="146"/>
      <c r="I8" s="146"/>
      <c r="J8" s="146"/>
      <c r="K8" s="146"/>
      <c r="L8" s="146"/>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pans="1:256" ht="18" x14ac:dyDescent="0.35">
      <c r="A9" s="293"/>
      <c r="B9" s="99"/>
      <c r="C9" s="99"/>
      <c r="D9" s="709" t="s">
        <v>123</v>
      </c>
      <c r="E9" s="709"/>
      <c r="F9" s="709"/>
      <c r="G9" s="709"/>
      <c r="H9" s="147"/>
      <c r="I9" s="147"/>
      <c r="J9" s="147"/>
      <c r="K9" s="147"/>
      <c r="L9" s="147"/>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pans="1:256" ht="21" x14ac:dyDescent="0.4">
      <c r="A10" s="101"/>
      <c r="B10" s="101"/>
      <c r="C10" s="101"/>
      <c r="D10" s="710"/>
      <c r="E10" s="710"/>
      <c r="F10" s="710"/>
      <c r="G10" s="710"/>
      <c r="H10" s="147"/>
      <c r="I10" s="147"/>
      <c r="J10" s="147"/>
      <c r="K10" s="147"/>
      <c r="L10" s="147"/>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pans="1:256" ht="21" x14ac:dyDescent="0.4">
      <c r="A11" s="101"/>
      <c r="B11" s="101"/>
      <c r="C11" s="101"/>
      <c r="D11" s="128"/>
      <c r="E11" s="128"/>
      <c r="F11" s="128"/>
      <c r="G11" s="128"/>
      <c r="H11" s="128"/>
      <c r="I11" s="128"/>
      <c r="J11" s="72"/>
      <c r="K11" s="72"/>
      <c r="L11" s="7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c r="IV11" s="102"/>
    </row>
    <row r="12" spans="1:256" ht="15.6" x14ac:dyDescent="0.3">
      <c r="A12" s="64"/>
      <c r="B12" s="64"/>
      <c r="C12" s="64"/>
      <c r="D12" s="64"/>
      <c r="E12" s="64"/>
      <c r="F12" s="65"/>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6" ht="15.6" x14ac:dyDescent="0.3">
      <c r="A13" s="66"/>
      <c r="B13" s="66"/>
      <c r="C13" s="67" t="s">
        <v>0</v>
      </c>
      <c r="D13" s="67"/>
      <c r="E13" s="67"/>
      <c r="F13" s="67"/>
      <c r="G13" s="67"/>
      <c r="H13" s="67"/>
      <c r="I13" s="68"/>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ht="15.6" x14ac:dyDescent="0.3">
      <c r="A14" s="727" t="s">
        <v>46</v>
      </c>
      <c r="B14" s="727"/>
      <c r="C14" s="727"/>
      <c r="D14" s="727"/>
      <c r="E14" s="727"/>
      <c r="F14" s="727"/>
      <c r="G14" s="727"/>
      <c r="H14" s="69"/>
      <c r="I14" s="68"/>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row>
    <row r="15" spans="1:256" ht="15.6" x14ac:dyDescent="0.3">
      <c r="A15" s="66"/>
      <c r="B15" s="724" t="s">
        <v>1</v>
      </c>
      <c r="C15" s="724"/>
      <c r="D15" s="724"/>
      <c r="E15" s="724"/>
      <c r="F15" s="70"/>
      <c r="G15" s="70"/>
      <c r="H15" s="70"/>
      <c r="I15" s="68"/>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ht="15.6" x14ac:dyDescent="0.3">
      <c r="A16" s="66"/>
      <c r="B16" s="67"/>
      <c r="C16" s="67" t="s">
        <v>283</v>
      </c>
      <c r="D16" s="67"/>
      <c r="E16" s="67"/>
      <c r="F16" s="67"/>
      <c r="G16" s="67"/>
      <c r="H16" s="67"/>
      <c r="I16" s="68"/>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row>
    <row r="17" spans="1:256" s="76" customFormat="1" ht="34.200000000000003" customHeight="1" x14ac:dyDescent="0.3">
      <c r="A17" s="691" t="s">
        <v>218</v>
      </c>
      <c r="B17" s="691"/>
      <c r="C17" s="691"/>
      <c r="D17" s="691"/>
      <c r="E17" s="691"/>
      <c r="F17" s="691"/>
      <c r="G17" s="691"/>
      <c r="H17" s="691"/>
      <c r="I17" s="691"/>
      <c r="J17" s="691"/>
      <c r="K17" s="691"/>
      <c r="L17" s="112"/>
      <c r="M17" s="112"/>
    </row>
    <row r="18" spans="1:256" s="246" customFormat="1" ht="51.75" customHeight="1" x14ac:dyDescent="0.3">
      <c r="A18" s="704" t="s">
        <v>299</v>
      </c>
      <c r="B18" s="704"/>
      <c r="C18" s="704"/>
      <c r="D18" s="704"/>
      <c r="E18" s="704"/>
      <c r="F18" s="704"/>
      <c r="G18" s="704"/>
      <c r="H18" s="247"/>
      <c r="I18" s="248"/>
      <c r="J18" s="247"/>
      <c r="K18" s="247"/>
      <c r="L18" s="247"/>
      <c r="M18" s="247"/>
    </row>
    <row r="19" spans="1:256" ht="118.2" customHeight="1" x14ac:dyDescent="0.3">
      <c r="A19" s="725" t="s">
        <v>310</v>
      </c>
      <c r="B19" s="725"/>
      <c r="C19" s="725"/>
      <c r="D19" s="725"/>
      <c r="E19" s="725"/>
      <c r="F19" s="725"/>
      <c r="G19" s="725"/>
      <c r="H19" s="725"/>
      <c r="I19" s="725"/>
      <c r="J19" s="725"/>
      <c r="K19" s="725"/>
      <c r="L19" s="725"/>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row>
    <row r="20" spans="1:256" ht="15.6" x14ac:dyDescent="0.3">
      <c r="A20" s="64" t="s">
        <v>50</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ht="19.95" customHeight="1" x14ac:dyDescent="0.3">
      <c r="A21" s="726" t="s">
        <v>51</v>
      </c>
      <c r="B21" s="726"/>
      <c r="C21" s="726"/>
      <c r="D21" s="726"/>
      <c r="E21" s="726"/>
      <c r="F21" s="726"/>
      <c r="G21" s="726"/>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ht="36" customHeight="1" x14ac:dyDescent="0.3">
      <c r="A22" s="788" t="s">
        <v>72</v>
      </c>
      <c r="B22" s="788"/>
      <c r="C22" s="788"/>
      <c r="D22" s="788"/>
      <c r="E22" s="788"/>
      <c r="F22" s="788"/>
      <c r="G22" s="788"/>
      <c r="H22" s="113"/>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row>
    <row r="23" spans="1:256" ht="15.6" x14ac:dyDescent="0.3">
      <c r="A23" s="64" t="s">
        <v>53</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15.6" x14ac:dyDescent="0.3">
      <c r="A24" s="64" t="s">
        <v>73</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ht="38.4" customHeight="1" x14ac:dyDescent="0.3">
      <c r="A25" s="722" t="s">
        <v>85</v>
      </c>
      <c r="B25" s="722"/>
      <c r="C25" s="722"/>
      <c r="D25" s="722"/>
      <c r="E25" s="722"/>
      <c r="F25" s="722"/>
      <c r="G25" s="722"/>
      <c r="H25" s="115"/>
      <c r="I25" s="116"/>
      <c r="J25" s="110"/>
      <c r="K25" s="110"/>
      <c r="L25" s="110"/>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row>
    <row r="26" spans="1:256" s="111" customFormat="1" ht="46.2" customHeight="1" x14ac:dyDescent="0.3">
      <c r="A26" s="722" t="s">
        <v>86</v>
      </c>
      <c r="B26" s="722"/>
      <c r="C26" s="722"/>
      <c r="D26" s="722"/>
      <c r="E26" s="722"/>
      <c r="F26" s="722"/>
      <c r="G26" s="722"/>
      <c r="H26" s="722"/>
      <c r="I26" s="722"/>
      <c r="J26" s="722"/>
      <c r="K26" s="77"/>
      <c r="L26" s="110"/>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row>
    <row r="27" spans="1:256" ht="15.6" x14ac:dyDescent="0.3">
      <c r="A27" s="138"/>
      <c r="B27" s="52"/>
      <c r="C27" s="52"/>
      <c r="D27" s="52"/>
      <c r="E27" s="52"/>
      <c r="F27" s="52"/>
      <c r="G27" s="52"/>
      <c r="H27" s="52"/>
      <c r="I27" s="116"/>
      <c r="J27" s="110"/>
      <c r="K27" s="110"/>
      <c r="L27" s="110"/>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row>
    <row r="28" spans="1:256" ht="41.4" customHeight="1" x14ac:dyDescent="0.3">
      <c r="A28" s="722" t="s">
        <v>87</v>
      </c>
      <c r="B28" s="722"/>
      <c r="C28" s="722"/>
      <c r="D28" s="722"/>
      <c r="E28" s="722"/>
      <c r="F28" s="722"/>
      <c r="G28" s="722"/>
      <c r="H28" s="115"/>
      <c r="I28" s="51"/>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row>
    <row r="29" spans="1:256" ht="15.6" x14ac:dyDescent="0.3">
      <c r="A29" s="125"/>
      <c r="B29" s="125"/>
      <c r="C29" s="125"/>
      <c r="D29" s="125"/>
      <c r="E29" s="125"/>
      <c r="F29" s="125"/>
      <c r="G29" s="125"/>
      <c r="H29" s="71"/>
      <c r="I29" s="68"/>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row>
    <row r="30" spans="1:256" ht="22.95" customHeight="1" x14ac:dyDescent="0.3">
      <c r="A30" s="687" t="s">
        <v>56</v>
      </c>
      <c r="B30" s="687" t="s">
        <v>5</v>
      </c>
      <c r="C30" s="687" t="s">
        <v>300</v>
      </c>
      <c r="D30" s="687" t="s">
        <v>301</v>
      </c>
      <c r="E30" s="687" t="s">
        <v>37</v>
      </c>
      <c r="F30" s="687"/>
      <c r="G30" s="687"/>
      <c r="H30" s="71"/>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ht="44.25" customHeight="1" x14ac:dyDescent="0.3">
      <c r="A31" s="687"/>
      <c r="B31" s="687"/>
      <c r="C31" s="687"/>
      <c r="D31" s="687"/>
      <c r="E31" s="497" t="s">
        <v>105</v>
      </c>
      <c r="F31" s="497" t="s">
        <v>210</v>
      </c>
      <c r="G31" s="497" t="s">
        <v>284</v>
      </c>
      <c r="H31" s="71"/>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c r="IV31" s="75"/>
    </row>
    <row r="32" spans="1:256" ht="44.25" customHeight="1" x14ac:dyDescent="0.3">
      <c r="A32" s="117" t="s">
        <v>75</v>
      </c>
      <c r="B32" s="41"/>
      <c r="C32" s="139"/>
      <c r="D32" s="41"/>
      <c r="E32" s="41"/>
      <c r="F32" s="42"/>
      <c r="G32" s="42"/>
      <c r="H32" s="71"/>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c r="HB32" s="118"/>
      <c r="HC32" s="118"/>
      <c r="HD32" s="118"/>
      <c r="HE32" s="118"/>
      <c r="HF32" s="118"/>
      <c r="HG32" s="118"/>
      <c r="HH32" s="118"/>
      <c r="HI32" s="118"/>
      <c r="HJ32" s="118"/>
      <c r="HK32" s="118"/>
      <c r="HL32" s="118"/>
      <c r="HM32" s="118"/>
      <c r="HN32" s="118"/>
      <c r="HO32" s="118"/>
      <c r="HP32" s="118"/>
      <c r="HQ32" s="118"/>
      <c r="HR32" s="118"/>
      <c r="HS32" s="118"/>
      <c r="HT32" s="118"/>
      <c r="HU32" s="118"/>
      <c r="HV32" s="118"/>
      <c r="HW32" s="118"/>
      <c r="HX32" s="118"/>
      <c r="HY32" s="118"/>
      <c r="HZ32" s="118"/>
      <c r="IA32" s="118"/>
      <c r="IB32" s="118"/>
      <c r="IC32" s="118"/>
      <c r="ID32" s="118"/>
      <c r="IE32" s="118"/>
      <c r="IF32" s="118"/>
      <c r="IG32" s="118"/>
      <c r="IH32" s="118"/>
      <c r="II32" s="118"/>
      <c r="IJ32" s="118"/>
      <c r="IK32" s="118"/>
      <c r="IL32" s="118"/>
      <c r="IM32" s="118"/>
      <c r="IN32" s="118"/>
      <c r="IO32" s="118"/>
      <c r="IP32" s="118"/>
      <c r="IQ32" s="118"/>
      <c r="IR32" s="118"/>
      <c r="IS32" s="118"/>
      <c r="IT32" s="118"/>
      <c r="IU32" s="118"/>
      <c r="IV32" s="118"/>
    </row>
    <row r="33" spans="1:256" ht="33" customHeight="1" x14ac:dyDescent="0.3">
      <c r="A33" s="117" t="s">
        <v>76</v>
      </c>
      <c r="B33" s="83"/>
      <c r="C33" s="49">
        <v>7426</v>
      </c>
      <c r="D33" s="298">
        <f>7872+800+1000</f>
        <v>9672</v>
      </c>
      <c r="E33" s="298">
        <v>8344</v>
      </c>
      <c r="F33" s="298">
        <v>8845</v>
      </c>
      <c r="G33" s="301">
        <v>9287</v>
      </c>
      <c r="H33" s="71"/>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c r="HH33" s="118"/>
      <c r="HI33" s="118"/>
      <c r="HJ33" s="118"/>
      <c r="HK33" s="118"/>
      <c r="HL33" s="118"/>
      <c r="HM33" s="118"/>
      <c r="HN33" s="118"/>
      <c r="HO33" s="118"/>
      <c r="HP33" s="118"/>
      <c r="HQ33" s="118"/>
      <c r="HR33" s="118"/>
      <c r="HS33" s="118"/>
      <c r="HT33" s="118"/>
      <c r="HU33" s="118"/>
      <c r="HV33" s="118"/>
      <c r="HW33" s="118"/>
      <c r="HX33" s="118"/>
      <c r="HY33" s="118"/>
      <c r="HZ33" s="118"/>
      <c r="IA33" s="118"/>
      <c r="IB33" s="118"/>
      <c r="IC33" s="118"/>
      <c r="ID33" s="118"/>
      <c r="IE33" s="118"/>
      <c r="IF33" s="118"/>
      <c r="IG33" s="118"/>
      <c r="IH33" s="118"/>
      <c r="II33" s="118"/>
      <c r="IJ33" s="118"/>
      <c r="IK33" s="118"/>
      <c r="IL33" s="118"/>
      <c r="IM33" s="118"/>
      <c r="IN33" s="118"/>
      <c r="IO33" s="118"/>
      <c r="IP33" s="118"/>
      <c r="IQ33" s="118"/>
      <c r="IR33" s="118"/>
      <c r="IS33" s="118"/>
      <c r="IT33" s="118"/>
      <c r="IU33" s="118"/>
      <c r="IV33" s="118"/>
    </row>
    <row r="34" spans="1:256" ht="38.25" customHeight="1" x14ac:dyDescent="0.3">
      <c r="A34" s="119" t="s">
        <v>16</v>
      </c>
      <c r="B34" s="127" t="s">
        <v>14</v>
      </c>
      <c r="C34" s="140">
        <f>C33</f>
        <v>7426</v>
      </c>
      <c r="D34" s="140">
        <f t="shared" ref="D34:G34" si="0">D33</f>
        <v>9672</v>
      </c>
      <c r="E34" s="140">
        <f t="shared" si="0"/>
        <v>8344</v>
      </c>
      <c r="F34" s="140">
        <f t="shared" si="0"/>
        <v>8845</v>
      </c>
      <c r="G34" s="140">
        <f t="shared" si="0"/>
        <v>9287</v>
      </c>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121"/>
      <c r="IH34" s="121"/>
      <c r="II34" s="121"/>
      <c r="IJ34" s="121"/>
      <c r="IK34" s="121"/>
      <c r="IL34" s="121"/>
      <c r="IM34" s="121"/>
      <c r="IN34" s="121"/>
      <c r="IO34" s="121"/>
      <c r="IP34" s="121"/>
      <c r="IQ34" s="121"/>
      <c r="IR34" s="121"/>
      <c r="IS34" s="121"/>
      <c r="IT34" s="121"/>
      <c r="IU34" s="121"/>
      <c r="IV34" s="121"/>
    </row>
    <row r="35" spans="1:256" ht="52.95" customHeight="1" x14ac:dyDescent="0.3">
      <c r="A35" s="716" t="s">
        <v>58</v>
      </c>
      <c r="B35" s="716"/>
      <c r="C35" s="716"/>
      <c r="D35" s="716"/>
      <c r="E35" s="716"/>
      <c r="F35" s="716"/>
      <c r="G35" s="716"/>
      <c r="H35" s="716"/>
      <c r="I35" s="68"/>
      <c r="J35" s="90"/>
      <c r="K35" s="90"/>
      <c r="L35" s="90"/>
      <c r="M35" s="90"/>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row>
    <row r="36" spans="1:256" ht="19.95" customHeight="1" x14ac:dyDescent="0.3">
      <c r="A36" s="64" t="s">
        <v>59</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row>
    <row r="37" spans="1:256" ht="40.5" customHeight="1" x14ac:dyDescent="0.3">
      <c r="A37" s="788" t="s">
        <v>72</v>
      </c>
      <c r="B37" s="788"/>
      <c r="C37" s="788"/>
      <c r="D37" s="788"/>
      <c r="E37" s="788"/>
      <c r="F37" s="788"/>
      <c r="G37" s="788"/>
      <c r="H37" s="113"/>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pans="1:256" ht="21.6" customHeight="1" x14ac:dyDescent="0.3">
      <c r="A38" s="64" t="s">
        <v>77</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60" customHeight="1" x14ac:dyDescent="0.3">
      <c r="A39" s="722" t="s">
        <v>88</v>
      </c>
      <c r="B39" s="722"/>
      <c r="C39" s="722"/>
      <c r="D39" s="722"/>
      <c r="E39" s="722"/>
      <c r="F39" s="722"/>
      <c r="G39" s="722"/>
      <c r="H39" s="115"/>
      <c r="I39" s="51"/>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row>
    <row r="40" spans="1:256" ht="27" customHeight="1" x14ac:dyDescent="0.3">
      <c r="A40" s="692" t="s">
        <v>19</v>
      </c>
      <c r="B40" s="687" t="s">
        <v>5</v>
      </c>
      <c r="C40" s="687" t="s">
        <v>300</v>
      </c>
      <c r="D40" s="687" t="s">
        <v>301</v>
      </c>
      <c r="E40" s="687" t="s">
        <v>37</v>
      </c>
      <c r="F40" s="687"/>
      <c r="G40" s="687"/>
      <c r="H40" s="51"/>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row>
    <row r="41" spans="1:256" ht="36.75" customHeight="1" x14ac:dyDescent="0.3">
      <c r="A41" s="693"/>
      <c r="B41" s="687"/>
      <c r="C41" s="687"/>
      <c r="D41" s="687"/>
      <c r="E41" s="497" t="s">
        <v>105</v>
      </c>
      <c r="F41" s="497" t="s">
        <v>210</v>
      </c>
      <c r="G41" s="497" t="s">
        <v>284</v>
      </c>
      <c r="H41" s="51"/>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row>
    <row r="42" spans="1:256" ht="42" customHeight="1" x14ac:dyDescent="0.3">
      <c r="A42" s="83" t="s">
        <v>89</v>
      </c>
      <c r="B42" s="142"/>
      <c r="C42" s="45">
        <v>1044</v>
      </c>
      <c r="D42" s="45">
        <f>1044+20+40</f>
        <v>1104</v>
      </c>
      <c r="E42" s="45">
        <v>1044</v>
      </c>
      <c r="F42" s="45">
        <v>1044</v>
      </c>
      <c r="G42" s="45">
        <v>1044</v>
      </c>
      <c r="H42" s="51"/>
      <c r="I42" s="52" t="s">
        <v>48</v>
      </c>
      <c r="J42" s="52" t="s">
        <v>195</v>
      </c>
      <c r="K42" s="52"/>
      <c r="L42" s="52"/>
      <c r="M42" s="52" t="s">
        <v>48</v>
      </c>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row>
    <row r="43" spans="1:256" ht="15.6" x14ac:dyDescent="0.3">
      <c r="A43" s="126"/>
      <c r="B43" s="126"/>
      <c r="C43" s="143"/>
      <c r="D43" s="144"/>
      <c r="E43" s="144"/>
      <c r="F43" s="144"/>
      <c r="G43" s="144"/>
      <c r="H43" s="144"/>
      <c r="I43" s="51"/>
      <c r="J43" s="54" t="s">
        <v>48</v>
      </c>
      <c r="K43" s="55"/>
      <c r="L43" s="55"/>
      <c r="M43" s="55"/>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row>
    <row r="44" spans="1:256" ht="27" customHeight="1" x14ac:dyDescent="0.3">
      <c r="A44" s="687" t="s">
        <v>56</v>
      </c>
      <c r="B44" s="687" t="s">
        <v>5</v>
      </c>
      <c r="C44" s="687" t="s">
        <v>300</v>
      </c>
      <c r="D44" s="687" t="s">
        <v>301</v>
      </c>
      <c r="E44" s="687" t="s">
        <v>37</v>
      </c>
      <c r="F44" s="687"/>
      <c r="G44" s="687"/>
    </row>
    <row r="45" spans="1:256" ht="27" customHeight="1" x14ac:dyDescent="0.3">
      <c r="A45" s="687"/>
      <c r="B45" s="687"/>
      <c r="C45" s="687"/>
      <c r="D45" s="687"/>
      <c r="E45" s="497" t="s">
        <v>105</v>
      </c>
      <c r="F45" s="497" t="s">
        <v>210</v>
      </c>
      <c r="G45" s="497" t="s">
        <v>284</v>
      </c>
      <c r="H45" s="53" t="s">
        <v>48</v>
      </c>
      <c r="I45" s="59" t="s">
        <v>48</v>
      </c>
    </row>
    <row r="46" spans="1:256" ht="31.95" customHeight="1" x14ac:dyDescent="0.3">
      <c r="A46" s="117" t="s">
        <v>76</v>
      </c>
      <c r="B46" s="83"/>
      <c r="C46" s="49">
        <v>7426</v>
      </c>
      <c r="D46" s="298">
        <f>7872+800+1000</f>
        <v>9672</v>
      </c>
      <c r="E46" s="298">
        <v>8344</v>
      </c>
      <c r="F46" s="298">
        <v>8845</v>
      </c>
      <c r="G46" s="301">
        <v>9287</v>
      </c>
    </row>
    <row r="47" spans="1:256" ht="37.950000000000003" customHeight="1" x14ac:dyDescent="0.3">
      <c r="A47" s="119" t="s">
        <v>16</v>
      </c>
      <c r="B47" s="145" t="s">
        <v>14</v>
      </c>
      <c r="C47" s="140">
        <f t="shared" ref="C47:G47" si="1">C46</f>
        <v>7426</v>
      </c>
      <c r="D47" s="140">
        <f t="shared" si="1"/>
        <v>9672</v>
      </c>
      <c r="E47" s="140">
        <f t="shared" si="1"/>
        <v>8344</v>
      </c>
      <c r="F47" s="140">
        <f t="shared" si="1"/>
        <v>8845</v>
      </c>
      <c r="G47" s="140">
        <f t="shared" si="1"/>
        <v>9287</v>
      </c>
    </row>
    <row r="48" spans="1:256" x14ac:dyDescent="0.3">
      <c r="I48" s="59" t="s">
        <v>48</v>
      </c>
    </row>
  </sheetData>
  <mergeCells count="37">
    <mergeCell ref="D7:G7"/>
    <mergeCell ref="F1:G1"/>
    <mergeCell ref="D2:G2"/>
    <mergeCell ref="D3:G3"/>
    <mergeCell ref="D4:G4"/>
    <mergeCell ref="D6:G6"/>
    <mergeCell ref="A18:G18"/>
    <mergeCell ref="A26:J26"/>
    <mergeCell ref="A37:G37"/>
    <mergeCell ref="A39:G39"/>
    <mergeCell ref="A40:A41"/>
    <mergeCell ref="B40:B41"/>
    <mergeCell ref="C40:C41"/>
    <mergeCell ref="D40:D41"/>
    <mergeCell ref="E40:G40"/>
    <mergeCell ref="A19:L19"/>
    <mergeCell ref="A35:H35"/>
    <mergeCell ref="A21:G21"/>
    <mergeCell ref="A22:G22"/>
    <mergeCell ref="A25:G25"/>
    <mergeCell ref="A28:G28"/>
    <mergeCell ref="A30:A31"/>
    <mergeCell ref="A17:K17"/>
    <mergeCell ref="B15:E15"/>
    <mergeCell ref="A14:G14"/>
    <mergeCell ref="D8:G8"/>
    <mergeCell ref="D9:G9"/>
    <mergeCell ref="D10:G10"/>
    <mergeCell ref="B30:B31"/>
    <mergeCell ref="C30:C31"/>
    <mergeCell ref="D30:D31"/>
    <mergeCell ref="E30:G30"/>
    <mergeCell ref="A44:A45"/>
    <mergeCell ref="B44:B45"/>
    <mergeCell ref="C44:C45"/>
    <mergeCell ref="D44:D45"/>
    <mergeCell ref="E44:G44"/>
  </mergeCells>
  <hyperlinks>
    <hyperlink ref="G2" r:id="rId1" display="jl:31665116.100 "/>
  </hyperlinks>
  <pageMargins left="0.39370078740157483" right="0.19685039370078741" top="0.39370078740157483" bottom="0.39370078740157483" header="0.59055118110236227" footer="0.98425196850393704"/>
  <pageSetup paperSize="9" scale="71" orientation="landscape" useFirstPageNumber="1" r:id="rId2"/>
  <headerFooter alignWithMargins="0">
    <oddHeader>&amp;C&amp;P</oddHeader>
  </headerFooter>
  <rowBreaks count="2" manualBreakCount="2">
    <brk id="25" max="16383" man="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0"/>
  <sheetViews>
    <sheetView zoomScale="60" zoomScaleNormal="60" zoomScaleSheetLayoutView="75" workbookViewId="0">
      <selection activeCell="D1" sqref="D1:G9"/>
    </sheetView>
  </sheetViews>
  <sheetFormatPr defaultRowHeight="13.8" x14ac:dyDescent="0.3"/>
  <cols>
    <col min="1" max="1" width="46.109375" style="58" customWidth="1"/>
    <col min="2" max="2" width="11.6640625" style="58" customWidth="1"/>
    <col min="3" max="3" width="15.6640625" style="53" customWidth="1"/>
    <col min="4" max="4" width="17.44140625" style="53" customWidth="1"/>
    <col min="5" max="5" width="18.88671875" style="53" customWidth="1"/>
    <col min="6" max="6" width="14.6640625" style="53" customWidth="1"/>
    <col min="7" max="7" width="14" style="53" customWidth="1"/>
    <col min="8" max="8" width="11"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53" customWidth="1"/>
    <col min="258" max="258" width="11.6640625" style="53" customWidth="1"/>
    <col min="259" max="259" width="15.6640625" style="53" customWidth="1"/>
    <col min="260" max="260" width="17.44140625" style="53" customWidth="1"/>
    <col min="261" max="261" width="18.88671875" style="53" customWidth="1"/>
    <col min="262" max="262" width="14.6640625" style="53" customWidth="1"/>
    <col min="263" max="263" width="14" style="53" customWidth="1"/>
    <col min="264" max="265" width="11" style="53" customWidth="1"/>
    <col min="266" max="266" width="11.109375" style="53" customWidth="1"/>
    <col min="267" max="268" width="13.33203125" style="53" customWidth="1"/>
    <col min="269" max="269" width="13.88671875" style="53" customWidth="1"/>
    <col min="270" max="273" width="9.109375" style="53" customWidth="1"/>
    <col min="274" max="512" width="8.88671875" style="53"/>
    <col min="513" max="513" width="46.109375" style="53" customWidth="1"/>
    <col min="514" max="514" width="11.6640625" style="53" customWidth="1"/>
    <col min="515" max="515" width="15.6640625" style="53" customWidth="1"/>
    <col min="516" max="516" width="17.44140625" style="53" customWidth="1"/>
    <col min="517" max="517" width="18.88671875" style="53" customWidth="1"/>
    <col min="518" max="518" width="14.6640625" style="53" customWidth="1"/>
    <col min="519" max="519" width="14" style="53" customWidth="1"/>
    <col min="520" max="521" width="11" style="53" customWidth="1"/>
    <col min="522" max="522" width="11.109375" style="53" customWidth="1"/>
    <col min="523" max="524" width="13.33203125" style="53" customWidth="1"/>
    <col min="525" max="525" width="13.88671875" style="53" customWidth="1"/>
    <col min="526" max="529" width="9.109375" style="53" customWidth="1"/>
    <col min="530" max="768" width="8.88671875" style="53"/>
    <col min="769" max="769" width="46.109375" style="53" customWidth="1"/>
    <col min="770" max="770" width="11.6640625" style="53" customWidth="1"/>
    <col min="771" max="771" width="15.6640625" style="53" customWidth="1"/>
    <col min="772" max="772" width="17.44140625" style="53" customWidth="1"/>
    <col min="773" max="773" width="18.88671875" style="53" customWidth="1"/>
    <col min="774" max="774" width="14.6640625" style="53" customWidth="1"/>
    <col min="775" max="775" width="14" style="53" customWidth="1"/>
    <col min="776" max="777" width="11" style="53" customWidth="1"/>
    <col min="778" max="778" width="11.109375" style="53" customWidth="1"/>
    <col min="779" max="780" width="13.33203125" style="53" customWidth="1"/>
    <col min="781" max="781" width="13.88671875" style="53" customWidth="1"/>
    <col min="782" max="785" width="9.109375" style="53" customWidth="1"/>
    <col min="786" max="1024" width="8.88671875" style="53"/>
    <col min="1025" max="1025" width="46.109375" style="53" customWidth="1"/>
    <col min="1026" max="1026" width="11.6640625" style="53" customWidth="1"/>
    <col min="1027" max="1027" width="15.6640625" style="53" customWidth="1"/>
    <col min="1028" max="1028" width="17.44140625" style="53" customWidth="1"/>
    <col min="1029" max="1029" width="18.88671875" style="53" customWidth="1"/>
    <col min="1030" max="1030" width="14.6640625" style="53" customWidth="1"/>
    <col min="1031" max="1031" width="14" style="53" customWidth="1"/>
    <col min="1032" max="1033" width="11" style="53" customWidth="1"/>
    <col min="1034" max="1034" width="11.109375" style="53" customWidth="1"/>
    <col min="1035" max="1036" width="13.33203125" style="53" customWidth="1"/>
    <col min="1037" max="1037" width="13.88671875" style="53" customWidth="1"/>
    <col min="1038" max="1041" width="9.109375" style="53" customWidth="1"/>
    <col min="1042" max="1280" width="8.88671875" style="53"/>
    <col min="1281" max="1281" width="46.109375" style="53" customWidth="1"/>
    <col min="1282" max="1282" width="11.6640625" style="53" customWidth="1"/>
    <col min="1283" max="1283" width="15.6640625" style="53" customWidth="1"/>
    <col min="1284" max="1284" width="17.44140625" style="53" customWidth="1"/>
    <col min="1285" max="1285" width="18.88671875" style="53" customWidth="1"/>
    <col min="1286" max="1286" width="14.6640625" style="53" customWidth="1"/>
    <col min="1287" max="1287" width="14" style="53" customWidth="1"/>
    <col min="1288" max="1289" width="11" style="53" customWidth="1"/>
    <col min="1290" max="1290" width="11.109375" style="53" customWidth="1"/>
    <col min="1291" max="1292" width="13.33203125" style="53" customWidth="1"/>
    <col min="1293" max="1293" width="13.88671875" style="53" customWidth="1"/>
    <col min="1294" max="1297" width="9.109375" style="53" customWidth="1"/>
    <col min="1298" max="1536" width="8.88671875" style="53"/>
    <col min="1537" max="1537" width="46.109375" style="53" customWidth="1"/>
    <col min="1538" max="1538" width="11.6640625" style="53" customWidth="1"/>
    <col min="1539" max="1539" width="15.6640625" style="53" customWidth="1"/>
    <col min="1540" max="1540" width="17.44140625" style="53" customWidth="1"/>
    <col min="1541" max="1541" width="18.88671875" style="53" customWidth="1"/>
    <col min="1542" max="1542" width="14.6640625" style="53" customWidth="1"/>
    <col min="1543" max="1543" width="14" style="53" customWidth="1"/>
    <col min="1544" max="1545" width="11" style="53" customWidth="1"/>
    <col min="1546" max="1546" width="11.109375" style="53" customWidth="1"/>
    <col min="1547" max="1548" width="13.33203125" style="53" customWidth="1"/>
    <col min="1549" max="1549" width="13.88671875" style="53" customWidth="1"/>
    <col min="1550" max="1553" width="9.109375" style="53" customWidth="1"/>
    <col min="1554" max="1792" width="8.88671875" style="53"/>
    <col min="1793" max="1793" width="46.109375" style="53" customWidth="1"/>
    <col min="1794" max="1794" width="11.6640625" style="53" customWidth="1"/>
    <col min="1795" max="1795" width="15.6640625" style="53" customWidth="1"/>
    <col min="1796" max="1796" width="17.44140625" style="53" customWidth="1"/>
    <col min="1797" max="1797" width="18.88671875" style="53" customWidth="1"/>
    <col min="1798" max="1798" width="14.6640625" style="53" customWidth="1"/>
    <col min="1799" max="1799" width="14" style="53" customWidth="1"/>
    <col min="1800" max="1801" width="11" style="53" customWidth="1"/>
    <col min="1802" max="1802" width="11.109375" style="53" customWidth="1"/>
    <col min="1803" max="1804" width="13.33203125" style="53" customWidth="1"/>
    <col min="1805" max="1805" width="13.88671875" style="53" customWidth="1"/>
    <col min="1806" max="1809" width="9.109375" style="53" customWidth="1"/>
    <col min="1810" max="2048" width="8.88671875" style="53"/>
    <col min="2049" max="2049" width="46.109375" style="53" customWidth="1"/>
    <col min="2050" max="2050" width="11.6640625" style="53" customWidth="1"/>
    <col min="2051" max="2051" width="15.6640625" style="53" customWidth="1"/>
    <col min="2052" max="2052" width="17.44140625" style="53" customWidth="1"/>
    <col min="2053" max="2053" width="18.88671875" style="53" customWidth="1"/>
    <col min="2054" max="2054" width="14.6640625" style="53" customWidth="1"/>
    <col min="2055" max="2055" width="14" style="53" customWidth="1"/>
    <col min="2056" max="2057" width="11" style="53" customWidth="1"/>
    <col min="2058" max="2058" width="11.109375" style="53" customWidth="1"/>
    <col min="2059" max="2060" width="13.33203125" style="53" customWidth="1"/>
    <col min="2061" max="2061" width="13.88671875" style="53" customWidth="1"/>
    <col min="2062" max="2065" width="9.109375" style="53" customWidth="1"/>
    <col min="2066" max="2304" width="8.88671875" style="53"/>
    <col min="2305" max="2305" width="46.109375" style="53" customWidth="1"/>
    <col min="2306" max="2306" width="11.6640625" style="53" customWidth="1"/>
    <col min="2307" max="2307" width="15.6640625" style="53" customWidth="1"/>
    <col min="2308" max="2308" width="17.44140625" style="53" customWidth="1"/>
    <col min="2309" max="2309" width="18.88671875" style="53" customWidth="1"/>
    <col min="2310" max="2310" width="14.6640625" style="53" customWidth="1"/>
    <col min="2311" max="2311" width="14" style="53" customWidth="1"/>
    <col min="2312" max="2313" width="11" style="53" customWidth="1"/>
    <col min="2314" max="2314" width="11.109375" style="53" customWidth="1"/>
    <col min="2315" max="2316" width="13.33203125" style="53" customWidth="1"/>
    <col min="2317" max="2317" width="13.88671875" style="53" customWidth="1"/>
    <col min="2318" max="2321" width="9.109375" style="53" customWidth="1"/>
    <col min="2322" max="2560" width="8.88671875" style="53"/>
    <col min="2561" max="2561" width="46.109375" style="53" customWidth="1"/>
    <col min="2562" max="2562" width="11.6640625" style="53" customWidth="1"/>
    <col min="2563" max="2563" width="15.6640625" style="53" customWidth="1"/>
    <col min="2564" max="2564" width="17.44140625" style="53" customWidth="1"/>
    <col min="2565" max="2565" width="18.88671875" style="53" customWidth="1"/>
    <col min="2566" max="2566" width="14.6640625" style="53" customWidth="1"/>
    <col min="2567" max="2567" width="14" style="53" customWidth="1"/>
    <col min="2568" max="2569" width="11" style="53" customWidth="1"/>
    <col min="2570" max="2570" width="11.109375" style="53" customWidth="1"/>
    <col min="2571" max="2572" width="13.33203125" style="53" customWidth="1"/>
    <col min="2573" max="2573" width="13.88671875" style="53" customWidth="1"/>
    <col min="2574" max="2577" width="9.109375" style="53" customWidth="1"/>
    <col min="2578" max="2816" width="8.88671875" style="53"/>
    <col min="2817" max="2817" width="46.109375" style="53" customWidth="1"/>
    <col min="2818" max="2818" width="11.6640625" style="53" customWidth="1"/>
    <col min="2819" max="2819" width="15.6640625" style="53" customWidth="1"/>
    <col min="2820" max="2820" width="17.44140625" style="53" customWidth="1"/>
    <col min="2821" max="2821" width="18.88671875" style="53" customWidth="1"/>
    <col min="2822" max="2822" width="14.6640625" style="53" customWidth="1"/>
    <col min="2823" max="2823" width="14" style="53" customWidth="1"/>
    <col min="2824" max="2825" width="11" style="53" customWidth="1"/>
    <col min="2826" max="2826" width="11.109375" style="53" customWidth="1"/>
    <col min="2827" max="2828" width="13.33203125" style="53" customWidth="1"/>
    <col min="2829" max="2829" width="13.88671875" style="53" customWidth="1"/>
    <col min="2830" max="2833" width="9.109375" style="53" customWidth="1"/>
    <col min="2834" max="3072" width="8.88671875" style="53"/>
    <col min="3073" max="3073" width="46.109375" style="53" customWidth="1"/>
    <col min="3074" max="3074" width="11.6640625" style="53" customWidth="1"/>
    <col min="3075" max="3075" width="15.6640625" style="53" customWidth="1"/>
    <col min="3076" max="3076" width="17.44140625" style="53" customWidth="1"/>
    <col min="3077" max="3077" width="18.88671875" style="53" customWidth="1"/>
    <col min="3078" max="3078" width="14.6640625" style="53" customWidth="1"/>
    <col min="3079" max="3079" width="14" style="53" customWidth="1"/>
    <col min="3080" max="3081" width="11" style="53" customWidth="1"/>
    <col min="3082" max="3082" width="11.109375" style="53" customWidth="1"/>
    <col min="3083" max="3084" width="13.33203125" style="53" customWidth="1"/>
    <col min="3085" max="3085" width="13.88671875" style="53" customWidth="1"/>
    <col min="3086" max="3089" width="9.109375" style="53" customWidth="1"/>
    <col min="3090" max="3328" width="8.88671875" style="53"/>
    <col min="3329" max="3329" width="46.109375" style="53" customWidth="1"/>
    <col min="3330" max="3330" width="11.6640625" style="53" customWidth="1"/>
    <col min="3331" max="3331" width="15.6640625" style="53" customWidth="1"/>
    <col min="3332" max="3332" width="17.44140625" style="53" customWidth="1"/>
    <col min="3333" max="3333" width="18.88671875" style="53" customWidth="1"/>
    <col min="3334" max="3334" width="14.6640625" style="53" customWidth="1"/>
    <col min="3335" max="3335" width="14" style="53" customWidth="1"/>
    <col min="3336" max="3337" width="11" style="53" customWidth="1"/>
    <col min="3338" max="3338" width="11.109375" style="53" customWidth="1"/>
    <col min="3339" max="3340" width="13.33203125" style="53" customWidth="1"/>
    <col min="3341" max="3341" width="13.88671875" style="53" customWidth="1"/>
    <col min="3342" max="3345" width="9.109375" style="53" customWidth="1"/>
    <col min="3346" max="3584" width="8.88671875" style="53"/>
    <col min="3585" max="3585" width="46.109375" style="53" customWidth="1"/>
    <col min="3586" max="3586" width="11.6640625" style="53" customWidth="1"/>
    <col min="3587" max="3587" width="15.6640625" style="53" customWidth="1"/>
    <col min="3588" max="3588" width="17.44140625" style="53" customWidth="1"/>
    <col min="3589" max="3589" width="18.88671875" style="53" customWidth="1"/>
    <col min="3590" max="3590" width="14.6640625" style="53" customWidth="1"/>
    <col min="3591" max="3591" width="14" style="53" customWidth="1"/>
    <col min="3592" max="3593" width="11" style="53" customWidth="1"/>
    <col min="3594" max="3594" width="11.109375" style="53" customWidth="1"/>
    <col min="3595" max="3596" width="13.33203125" style="53" customWidth="1"/>
    <col min="3597" max="3597" width="13.88671875" style="53" customWidth="1"/>
    <col min="3598" max="3601" width="9.109375" style="53" customWidth="1"/>
    <col min="3602" max="3840" width="8.88671875" style="53"/>
    <col min="3841" max="3841" width="46.109375" style="53" customWidth="1"/>
    <col min="3842" max="3842" width="11.6640625" style="53" customWidth="1"/>
    <col min="3843" max="3843" width="15.6640625" style="53" customWidth="1"/>
    <col min="3844" max="3844" width="17.44140625" style="53" customWidth="1"/>
    <col min="3845" max="3845" width="18.88671875" style="53" customWidth="1"/>
    <col min="3846" max="3846" width="14.6640625" style="53" customWidth="1"/>
    <col min="3847" max="3847" width="14" style="53" customWidth="1"/>
    <col min="3848" max="3849" width="11" style="53" customWidth="1"/>
    <col min="3850" max="3850" width="11.109375" style="53" customWidth="1"/>
    <col min="3851" max="3852" width="13.33203125" style="53" customWidth="1"/>
    <col min="3853" max="3853" width="13.88671875" style="53" customWidth="1"/>
    <col min="3854" max="3857" width="9.109375" style="53" customWidth="1"/>
    <col min="3858" max="4096" width="8.88671875" style="53"/>
    <col min="4097" max="4097" width="46.109375" style="53" customWidth="1"/>
    <col min="4098" max="4098" width="11.6640625" style="53" customWidth="1"/>
    <col min="4099" max="4099" width="15.6640625" style="53" customWidth="1"/>
    <col min="4100" max="4100" width="17.44140625" style="53" customWidth="1"/>
    <col min="4101" max="4101" width="18.88671875" style="53" customWidth="1"/>
    <col min="4102" max="4102" width="14.6640625" style="53" customWidth="1"/>
    <col min="4103" max="4103" width="14" style="53" customWidth="1"/>
    <col min="4104" max="4105" width="11" style="53" customWidth="1"/>
    <col min="4106" max="4106" width="11.109375" style="53" customWidth="1"/>
    <col min="4107" max="4108" width="13.33203125" style="53" customWidth="1"/>
    <col min="4109" max="4109" width="13.88671875" style="53" customWidth="1"/>
    <col min="4110" max="4113" width="9.109375" style="53" customWidth="1"/>
    <col min="4114" max="4352" width="8.88671875" style="53"/>
    <col min="4353" max="4353" width="46.109375" style="53" customWidth="1"/>
    <col min="4354" max="4354" width="11.6640625" style="53" customWidth="1"/>
    <col min="4355" max="4355" width="15.6640625" style="53" customWidth="1"/>
    <col min="4356" max="4356" width="17.44140625" style="53" customWidth="1"/>
    <col min="4357" max="4357" width="18.88671875" style="53" customWidth="1"/>
    <col min="4358" max="4358" width="14.6640625" style="53" customWidth="1"/>
    <col min="4359" max="4359" width="14" style="53" customWidth="1"/>
    <col min="4360" max="4361" width="11" style="53" customWidth="1"/>
    <col min="4362" max="4362" width="11.109375" style="53" customWidth="1"/>
    <col min="4363" max="4364" width="13.33203125" style="53" customWidth="1"/>
    <col min="4365" max="4365" width="13.88671875" style="53" customWidth="1"/>
    <col min="4366" max="4369" width="9.109375" style="53" customWidth="1"/>
    <col min="4370" max="4608" width="8.88671875" style="53"/>
    <col min="4609" max="4609" width="46.109375" style="53" customWidth="1"/>
    <col min="4610" max="4610" width="11.6640625" style="53" customWidth="1"/>
    <col min="4611" max="4611" width="15.6640625" style="53" customWidth="1"/>
    <col min="4612" max="4612" width="17.44140625" style="53" customWidth="1"/>
    <col min="4613" max="4613" width="18.88671875" style="53" customWidth="1"/>
    <col min="4614" max="4614" width="14.6640625" style="53" customWidth="1"/>
    <col min="4615" max="4615" width="14" style="53" customWidth="1"/>
    <col min="4616" max="4617" width="11" style="53" customWidth="1"/>
    <col min="4618" max="4618" width="11.109375" style="53" customWidth="1"/>
    <col min="4619" max="4620" width="13.33203125" style="53" customWidth="1"/>
    <col min="4621" max="4621" width="13.88671875" style="53" customWidth="1"/>
    <col min="4622" max="4625" width="9.109375" style="53" customWidth="1"/>
    <col min="4626" max="4864" width="8.88671875" style="53"/>
    <col min="4865" max="4865" width="46.109375" style="53" customWidth="1"/>
    <col min="4866" max="4866" width="11.6640625" style="53" customWidth="1"/>
    <col min="4867" max="4867" width="15.6640625" style="53" customWidth="1"/>
    <col min="4868" max="4868" width="17.44140625" style="53" customWidth="1"/>
    <col min="4869" max="4869" width="18.88671875" style="53" customWidth="1"/>
    <col min="4870" max="4870" width="14.6640625" style="53" customWidth="1"/>
    <col min="4871" max="4871" width="14" style="53" customWidth="1"/>
    <col min="4872" max="4873" width="11" style="53" customWidth="1"/>
    <col min="4874" max="4874" width="11.109375" style="53" customWidth="1"/>
    <col min="4875" max="4876" width="13.33203125" style="53" customWidth="1"/>
    <col min="4877" max="4877" width="13.88671875" style="53" customWidth="1"/>
    <col min="4878" max="4881" width="9.109375" style="53" customWidth="1"/>
    <col min="4882" max="5120" width="8.88671875" style="53"/>
    <col min="5121" max="5121" width="46.109375" style="53" customWidth="1"/>
    <col min="5122" max="5122" width="11.6640625" style="53" customWidth="1"/>
    <col min="5123" max="5123" width="15.6640625" style="53" customWidth="1"/>
    <col min="5124" max="5124" width="17.44140625" style="53" customWidth="1"/>
    <col min="5125" max="5125" width="18.88671875" style="53" customWidth="1"/>
    <col min="5126" max="5126" width="14.6640625" style="53" customWidth="1"/>
    <col min="5127" max="5127" width="14" style="53" customWidth="1"/>
    <col min="5128" max="5129" width="11" style="53" customWidth="1"/>
    <col min="5130" max="5130" width="11.109375" style="53" customWidth="1"/>
    <col min="5131" max="5132" width="13.33203125" style="53" customWidth="1"/>
    <col min="5133" max="5133" width="13.88671875" style="53" customWidth="1"/>
    <col min="5134" max="5137" width="9.109375" style="53" customWidth="1"/>
    <col min="5138" max="5376" width="8.88671875" style="53"/>
    <col min="5377" max="5377" width="46.109375" style="53" customWidth="1"/>
    <col min="5378" max="5378" width="11.6640625" style="53" customWidth="1"/>
    <col min="5379" max="5379" width="15.6640625" style="53" customWidth="1"/>
    <col min="5380" max="5380" width="17.44140625" style="53" customWidth="1"/>
    <col min="5381" max="5381" width="18.88671875" style="53" customWidth="1"/>
    <col min="5382" max="5382" width="14.6640625" style="53" customWidth="1"/>
    <col min="5383" max="5383" width="14" style="53" customWidth="1"/>
    <col min="5384" max="5385" width="11" style="53" customWidth="1"/>
    <col min="5386" max="5386" width="11.109375" style="53" customWidth="1"/>
    <col min="5387" max="5388" width="13.33203125" style="53" customWidth="1"/>
    <col min="5389" max="5389" width="13.88671875" style="53" customWidth="1"/>
    <col min="5390" max="5393" width="9.109375" style="53" customWidth="1"/>
    <col min="5394" max="5632" width="8.88671875" style="53"/>
    <col min="5633" max="5633" width="46.109375" style="53" customWidth="1"/>
    <col min="5634" max="5634" width="11.6640625" style="53" customWidth="1"/>
    <col min="5635" max="5635" width="15.6640625" style="53" customWidth="1"/>
    <col min="5636" max="5636" width="17.44140625" style="53" customWidth="1"/>
    <col min="5637" max="5637" width="18.88671875" style="53" customWidth="1"/>
    <col min="5638" max="5638" width="14.6640625" style="53" customWidth="1"/>
    <col min="5639" max="5639" width="14" style="53" customWidth="1"/>
    <col min="5640" max="5641" width="11" style="53" customWidth="1"/>
    <col min="5642" max="5642" width="11.109375" style="53" customWidth="1"/>
    <col min="5643" max="5644" width="13.33203125" style="53" customWidth="1"/>
    <col min="5645" max="5645" width="13.88671875" style="53" customWidth="1"/>
    <col min="5646" max="5649" width="9.109375" style="53" customWidth="1"/>
    <col min="5650" max="5888" width="8.88671875" style="53"/>
    <col min="5889" max="5889" width="46.109375" style="53" customWidth="1"/>
    <col min="5890" max="5890" width="11.6640625" style="53" customWidth="1"/>
    <col min="5891" max="5891" width="15.6640625" style="53" customWidth="1"/>
    <col min="5892" max="5892" width="17.44140625" style="53" customWidth="1"/>
    <col min="5893" max="5893" width="18.88671875" style="53" customWidth="1"/>
    <col min="5894" max="5894" width="14.6640625" style="53" customWidth="1"/>
    <col min="5895" max="5895" width="14" style="53" customWidth="1"/>
    <col min="5896" max="5897" width="11" style="53" customWidth="1"/>
    <col min="5898" max="5898" width="11.109375" style="53" customWidth="1"/>
    <col min="5899" max="5900" width="13.33203125" style="53" customWidth="1"/>
    <col min="5901" max="5901" width="13.88671875" style="53" customWidth="1"/>
    <col min="5902" max="5905" width="9.109375" style="53" customWidth="1"/>
    <col min="5906" max="6144" width="8.88671875" style="53"/>
    <col min="6145" max="6145" width="46.109375" style="53" customWidth="1"/>
    <col min="6146" max="6146" width="11.6640625" style="53" customWidth="1"/>
    <col min="6147" max="6147" width="15.6640625" style="53" customWidth="1"/>
    <col min="6148" max="6148" width="17.44140625" style="53" customWidth="1"/>
    <col min="6149" max="6149" width="18.88671875" style="53" customWidth="1"/>
    <col min="6150" max="6150" width="14.6640625" style="53" customWidth="1"/>
    <col min="6151" max="6151" width="14" style="53" customWidth="1"/>
    <col min="6152" max="6153" width="11" style="53" customWidth="1"/>
    <col min="6154" max="6154" width="11.109375" style="53" customWidth="1"/>
    <col min="6155" max="6156" width="13.33203125" style="53" customWidth="1"/>
    <col min="6157" max="6157" width="13.88671875" style="53" customWidth="1"/>
    <col min="6158" max="6161" width="9.109375" style="53" customWidth="1"/>
    <col min="6162" max="6400" width="8.88671875" style="53"/>
    <col min="6401" max="6401" width="46.109375" style="53" customWidth="1"/>
    <col min="6402" max="6402" width="11.6640625" style="53" customWidth="1"/>
    <col min="6403" max="6403" width="15.6640625" style="53" customWidth="1"/>
    <col min="6404" max="6404" width="17.44140625" style="53" customWidth="1"/>
    <col min="6405" max="6405" width="18.88671875" style="53" customWidth="1"/>
    <col min="6406" max="6406" width="14.6640625" style="53" customWidth="1"/>
    <col min="6407" max="6407" width="14" style="53" customWidth="1"/>
    <col min="6408" max="6409" width="11" style="53" customWidth="1"/>
    <col min="6410" max="6410" width="11.109375" style="53" customWidth="1"/>
    <col min="6411" max="6412" width="13.33203125" style="53" customWidth="1"/>
    <col min="6413" max="6413" width="13.88671875" style="53" customWidth="1"/>
    <col min="6414" max="6417" width="9.109375" style="53" customWidth="1"/>
    <col min="6418" max="6656" width="8.88671875" style="53"/>
    <col min="6657" max="6657" width="46.109375" style="53" customWidth="1"/>
    <col min="6658" max="6658" width="11.6640625" style="53" customWidth="1"/>
    <col min="6659" max="6659" width="15.6640625" style="53" customWidth="1"/>
    <col min="6660" max="6660" width="17.44140625" style="53" customWidth="1"/>
    <col min="6661" max="6661" width="18.88671875" style="53" customWidth="1"/>
    <col min="6662" max="6662" width="14.6640625" style="53" customWidth="1"/>
    <col min="6663" max="6663" width="14" style="53" customWidth="1"/>
    <col min="6664" max="6665" width="11" style="53" customWidth="1"/>
    <col min="6666" max="6666" width="11.109375" style="53" customWidth="1"/>
    <col min="6667" max="6668" width="13.33203125" style="53" customWidth="1"/>
    <col min="6669" max="6669" width="13.88671875" style="53" customWidth="1"/>
    <col min="6670" max="6673" width="9.109375" style="53" customWidth="1"/>
    <col min="6674" max="6912" width="8.88671875" style="53"/>
    <col min="6913" max="6913" width="46.109375" style="53" customWidth="1"/>
    <col min="6914" max="6914" width="11.6640625" style="53" customWidth="1"/>
    <col min="6915" max="6915" width="15.6640625" style="53" customWidth="1"/>
    <col min="6916" max="6916" width="17.44140625" style="53" customWidth="1"/>
    <col min="6917" max="6917" width="18.88671875" style="53" customWidth="1"/>
    <col min="6918" max="6918" width="14.6640625" style="53" customWidth="1"/>
    <col min="6919" max="6919" width="14" style="53" customWidth="1"/>
    <col min="6920" max="6921" width="11" style="53" customWidth="1"/>
    <col min="6922" max="6922" width="11.109375" style="53" customWidth="1"/>
    <col min="6923" max="6924" width="13.33203125" style="53" customWidth="1"/>
    <col min="6925" max="6925" width="13.88671875" style="53" customWidth="1"/>
    <col min="6926" max="6929" width="9.109375" style="53" customWidth="1"/>
    <col min="6930" max="7168" width="8.88671875" style="53"/>
    <col min="7169" max="7169" width="46.109375" style="53" customWidth="1"/>
    <col min="7170" max="7170" width="11.6640625" style="53" customWidth="1"/>
    <col min="7171" max="7171" width="15.6640625" style="53" customWidth="1"/>
    <col min="7172" max="7172" width="17.44140625" style="53" customWidth="1"/>
    <col min="7173" max="7173" width="18.88671875" style="53" customWidth="1"/>
    <col min="7174" max="7174" width="14.6640625" style="53" customWidth="1"/>
    <col min="7175" max="7175" width="14" style="53" customWidth="1"/>
    <col min="7176" max="7177" width="11" style="53" customWidth="1"/>
    <col min="7178" max="7178" width="11.109375" style="53" customWidth="1"/>
    <col min="7179" max="7180" width="13.33203125" style="53" customWidth="1"/>
    <col min="7181" max="7181" width="13.88671875" style="53" customWidth="1"/>
    <col min="7182" max="7185" width="9.109375" style="53" customWidth="1"/>
    <col min="7186" max="7424" width="8.88671875" style="53"/>
    <col min="7425" max="7425" width="46.109375" style="53" customWidth="1"/>
    <col min="7426" max="7426" width="11.6640625" style="53" customWidth="1"/>
    <col min="7427" max="7427" width="15.6640625" style="53" customWidth="1"/>
    <col min="7428" max="7428" width="17.44140625" style="53" customWidth="1"/>
    <col min="7429" max="7429" width="18.88671875" style="53" customWidth="1"/>
    <col min="7430" max="7430" width="14.6640625" style="53" customWidth="1"/>
    <col min="7431" max="7431" width="14" style="53" customWidth="1"/>
    <col min="7432" max="7433" width="11" style="53" customWidth="1"/>
    <col min="7434" max="7434" width="11.109375" style="53" customWidth="1"/>
    <col min="7435" max="7436" width="13.33203125" style="53" customWidth="1"/>
    <col min="7437" max="7437" width="13.88671875" style="53" customWidth="1"/>
    <col min="7438" max="7441" width="9.109375" style="53" customWidth="1"/>
    <col min="7442" max="7680" width="8.88671875" style="53"/>
    <col min="7681" max="7681" width="46.109375" style="53" customWidth="1"/>
    <col min="7682" max="7682" width="11.6640625" style="53" customWidth="1"/>
    <col min="7683" max="7683" width="15.6640625" style="53" customWidth="1"/>
    <col min="7684" max="7684" width="17.44140625" style="53" customWidth="1"/>
    <col min="7685" max="7685" width="18.88671875" style="53" customWidth="1"/>
    <col min="7686" max="7686" width="14.6640625" style="53" customWidth="1"/>
    <col min="7687" max="7687" width="14" style="53" customWidth="1"/>
    <col min="7688" max="7689" width="11" style="53" customWidth="1"/>
    <col min="7690" max="7690" width="11.109375" style="53" customWidth="1"/>
    <col min="7691" max="7692" width="13.33203125" style="53" customWidth="1"/>
    <col min="7693" max="7693" width="13.88671875" style="53" customWidth="1"/>
    <col min="7694" max="7697" width="9.109375" style="53" customWidth="1"/>
    <col min="7698" max="7936" width="8.88671875" style="53"/>
    <col min="7937" max="7937" width="46.109375" style="53" customWidth="1"/>
    <col min="7938" max="7938" width="11.6640625" style="53" customWidth="1"/>
    <col min="7939" max="7939" width="15.6640625" style="53" customWidth="1"/>
    <col min="7940" max="7940" width="17.44140625" style="53" customWidth="1"/>
    <col min="7941" max="7941" width="18.88671875" style="53" customWidth="1"/>
    <col min="7942" max="7942" width="14.6640625" style="53" customWidth="1"/>
    <col min="7943" max="7943" width="14" style="53" customWidth="1"/>
    <col min="7944" max="7945" width="11" style="53" customWidth="1"/>
    <col min="7946" max="7946" width="11.109375" style="53" customWidth="1"/>
    <col min="7947" max="7948" width="13.33203125" style="53" customWidth="1"/>
    <col min="7949" max="7949" width="13.88671875" style="53" customWidth="1"/>
    <col min="7950" max="7953" width="9.109375" style="53" customWidth="1"/>
    <col min="7954" max="8192" width="8.88671875" style="53"/>
    <col min="8193" max="8193" width="46.109375" style="53" customWidth="1"/>
    <col min="8194" max="8194" width="11.6640625" style="53" customWidth="1"/>
    <col min="8195" max="8195" width="15.6640625" style="53" customWidth="1"/>
    <col min="8196" max="8196" width="17.44140625" style="53" customWidth="1"/>
    <col min="8197" max="8197" width="18.88671875" style="53" customWidth="1"/>
    <col min="8198" max="8198" width="14.6640625" style="53" customWidth="1"/>
    <col min="8199" max="8199" width="14" style="53" customWidth="1"/>
    <col min="8200" max="8201" width="11" style="53" customWidth="1"/>
    <col min="8202" max="8202" width="11.109375" style="53" customWidth="1"/>
    <col min="8203" max="8204" width="13.33203125" style="53" customWidth="1"/>
    <col min="8205" max="8205" width="13.88671875" style="53" customWidth="1"/>
    <col min="8206" max="8209" width="9.109375" style="53" customWidth="1"/>
    <col min="8210" max="8448" width="8.88671875" style="53"/>
    <col min="8449" max="8449" width="46.109375" style="53" customWidth="1"/>
    <col min="8450" max="8450" width="11.6640625" style="53" customWidth="1"/>
    <col min="8451" max="8451" width="15.6640625" style="53" customWidth="1"/>
    <col min="8452" max="8452" width="17.44140625" style="53" customWidth="1"/>
    <col min="8453" max="8453" width="18.88671875" style="53" customWidth="1"/>
    <col min="8454" max="8454" width="14.6640625" style="53" customWidth="1"/>
    <col min="8455" max="8455" width="14" style="53" customWidth="1"/>
    <col min="8456" max="8457" width="11" style="53" customWidth="1"/>
    <col min="8458" max="8458" width="11.109375" style="53" customWidth="1"/>
    <col min="8459" max="8460" width="13.33203125" style="53" customWidth="1"/>
    <col min="8461" max="8461" width="13.88671875" style="53" customWidth="1"/>
    <col min="8462" max="8465" width="9.109375" style="53" customWidth="1"/>
    <col min="8466" max="8704" width="8.88671875" style="53"/>
    <col min="8705" max="8705" width="46.109375" style="53" customWidth="1"/>
    <col min="8706" max="8706" width="11.6640625" style="53" customWidth="1"/>
    <col min="8707" max="8707" width="15.6640625" style="53" customWidth="1"/>
    <col min="8708" max="8708" width="17.44140625" style="53" customWidth="1"/>
    <col min="8709" max="8709" width="18.88671875" style="53" customWidth="1"/>
    <col min="8710" max="8710" width="14.6640625" style="53" customWidth="1"/>
    <col min="8711" max="8711" width="14" style="53" customWidth="1"/>
    <col min="8712" max="8713" width="11" style="53" customWidth="1"/>
    <col min="8714" max="8714" width="11.109375" style="53" customWidth="1"/>
    <col min="8715" max="8716" width="13.33203125" style="53" customWidth="1"/>
    <col min="8717" max="8717" width="13.88671875" style="53" customWidth="1"/>
    <col min="8718" max="8721" width="9.109375" style="53" customWidth="1"/>
    <col min="8722" max="8960" width="8.88671875" style="53"/>
    <col min="8961" max="8961" width="46.109375" style="53" customWidth="1"/>
    <col min="8962" max="8962" width="11.6640625" style="53" customWidth="1"/>
    <col min="8963" max="8963" width="15.6640625" style="53" customWidth="1"/>
    <col min="8964" max="8964" width="17.44140625" style="53" customWidth="1"/>
    <col min="8965" max="8965" width="18.88671875" style="53" customWidth="1"/>
    <col min="8966" max="8966" width="14.6640625" style="53" customWidth="1"/>
    <col min="8967" max="8967" width="14" style="53" customWidth="1"/>
    <col min="8968" max="8969" width="11" style="53" customWidth="1"/>
    <col min="8970" max="8970" width="11.109375" style="53" customWidth="1"/>
    <col min="8971" max="8972" width="13.33203125" style="53" customWidth="1"/>
    <col min="8973" max="8973" width="13.88671875" style="53" customWidth="1"/>
    <col min="8974" max="8977" width="9.109375" style="53" customWidth="1"/>
    <col min="8978" max="9216" width="8.88671875" style="53"/>
    <col min="9217" max="9217" width="46.109375" style="53" customWidth="1"/>
    <col min="9218" max="9218" width="11.6640625" style="53" customWidth="1"/>
    <col min="9219" max="9219" width="15.6640625" style="53" customWidth="1"/>
    <col min="9220" max="9220" width="17.44140625" style="53" customWidth="1"/>
    <col min="9221" max="9221" width="18.88671875" style="53" customWidth="1"/>
    <col min="9222" max="9222" width="14.6640625" style="53" customWidth="1"/>
    <col min="9223" max="9223" width="14" style="53" customWidth="1"/>
    <col min="9224" max="9225" width="11" style="53" customWidth="1"/>
    <col min="9226" max="9226" width="11.109375" style="53" customWidth="1"/>
    <col min="9227" max="9228" width="13.33203125" style="53" customWidth="1"/>
    <col min="9229" max="9229" width="13.88671875" style="53" customWidth="1"/>
    <col min="9230" max="9233" width="9.109375" style="53" customWidth="1"/>
    <col min="9234" max="9472" width="8.88671875" style="53"/>
    <col min="9473" max="9473" width="46.109375" style="53" customWidth="1"/>
    <col min="9474" max="9474" width="11.6640625" style="53" customWidth="1"/>
    <col min="9475" max="9475" width="15.6640625" style="53" customWidth="1"/>
    <col min="9476" max="9476" width="17.44140625" style="53" customWidth="1"/>
    <col min="9477" max="9477" width="18.88671875" style="53" customWidth="1"/>
    <col min="9478" max="9478" width="14.6640625" style="53" customWidth="1"/>
    <col min="9479" max="9479" width="14" style="53" customWidth="1"/>
    <col min="9480" max="9481" width="11" style="53" customWidth="1"/>
    <col min="9482" max="9482" width="11.109375" style="53" customWidth="1"/>
    <col min="9483" max="9484" width="13.33203125" style="53" customWidth="1"/>
    <col min="9485" max="9485" width="13.88671875" style="53" customWidth="1"/>
    <col min="9486" max="9489" width="9.109375" style="53" customWidth="1"/>
    <col min="9490" max="9728" width="8.88671875" style="53"/>
    <col min="9729" max="9729" width="46.109375" style="53" customWidth="1"/>
    <col min="9730" max="9730" width="11.6640625" style="53" customWidth="1"/>
    <col min="9731" max="9731" width="15.6640625" style="53" customWidth="1"/>
    <col min="9732" max="9732" width="17.44140625" style="53" customWidth="1"/>
    <col min="9733" max="9733" width="18.88671875" style="53" customWidth="1"/>
    <col min="9734" max="9734" width="14.6640625" style="53" customWidth="1"/>
    <col min="9735" max="9735" width="14" style="53" customWidth="1"/>
    <col min="9736" max="9737" width="11" style="53" customWidth="1"/>
    <col min="9738" max="9738" width="11.109375" style="53" customWidth="1"/>
    <col min="9739" max="9740" width="13.33203125" style="53" customWidth="1"/>
    <col min="9741" max="9741" width="13.88671875" style="53" customWidth="1"/>
    <col min="9742" max="9745" width="9.109375" style="53" customWidth="1"/>
    <col min="9746" max="9984" width="8.88671875" style="53"/>
    <col min="9985" max="9985" width="46.109375" style="53" customWidth="1"/>
    <col min="9986" max="9986" width="11.6640625" style="53" customWidth="1"/>
    <col min="9987" max="9987" width="15.6640625" style="53" customWidth="1"/>
    <col min="9988" max="9988" width="17.44140625" style="53" customWidth="1"/>
    <col min="9989" max="9989" width="18.88671875" style="53" customWidth="1"/>
    <col min="9990" max="9990" width="14.6640625" style="53" customWidth="1"/>
    <col min="9991" max="9991" width="14" style="53" customWidth="1"/>
    <col min="9992" max="9993" width="11" style="53" customWidth="1"/>
    <col min="9994" max="9994" width="11.109375" style="53" customWidth="1"/>
    <col min="9995" max="9996" width="13.33203125" style="53" customWidth="1"/>
    <col min="9997" max="9997" width="13.88671875" style="53" customWidth="1"/>
    <col min="9998" max="10001" width="9.109375" style="53" customWidth="1"/>
    <col min="10002" max="10240" width="8.88671875" style="53"/>
    <col min="10241" max="10241" width="46.109375" style="53" customWidth="1"/>
    <col min="10242" max="10242" width="11.6640625" style="53" customWidth="1"/>
    <col min="10243" max="10243" width="15.6640625" style="53" customWidth="1"/>
    <col min="10244" max="10244" width="17.44140625" style="53" customWidth="1"/>
    <col min="10245" max="10245" width="18.88671875" style="53" customWidth="1"/>
    <col min="10246" max="10246" width="14.6640625" style="53" customWidth="1"/>
    <col min="10247" max="10247" width="14" style="53" customWidth="1"/>
    <col min="10248" max="10249" width="11" style="53" customWidth="1"/>
    <col min="10250" max="10250" width="11.109375" style="53" customWidth="1"/>
    <col min="10251" max="10252" width="13.33203125" style="53" customWidth="1"/>
    <col min="10253" max="10253" width="13.88671875" style="53" customWidth="1"/>
    <col min="10254" max="10257" width="9.109375" style="53" customWidth="1"/>
    <col min="10258" max="10496" width="8.88671875" style="53"/>
    <col min="10497" max="10497" width="46.109375" style="53" customWidth="1"/>
    <col min="10498" max="10498" width="11.6640625" style="53" customWidth="1"/>
    <col min="10499" max="10499" width="15.6640625" style="53" customWidth="1"/>
    <col min="10500" max="10500" width="17.44140625" style="53" customWidth="1"/>
    <col min="10501" max="10501" width="18.88671875" style="53" customWidth="1"/>
    <col min="10502" max="10502" width="14.6640625" style="53" customWidth="1"/>
    <col min="10503" max="10503" width="14" style="53" customWidth="1"/>
    <col min="10504" max="10505" width="11" style="53" customWidth="1"/>
    <col min="10506" max="10506" width="11.109375" style="53" customWidth="1"/>
    <col min="10507" max="10508" width="13.33203125" style="53" customWidth="1"/>
    <col min="10509" max="10509" width="13.88671875" style="53" customWidth="1"/>
    <col min="10510" max="10513" width="9.109375" style="53" customWidth="1"/>
    <col min="10514" max="10752" width="8.88671875" style="53"/>
    <col min="10753" max="10753" width="46.109375" style="53" customWidth="1"/>
    <col min="10754" max="10754" width="11.6640625" style="53" customWidth="1"/>
    <col min="10755" max="10755" width="15.6640625" style="53" customWidth="1"/>
    <col min="10756" max="10756" width="17.44140625" style="53" customWidth="1"/>
    <col min="10757" max="10757" width="18.88671875" style="53" customWidth="1"/>
    <col min="10758" max="10758" width="14.6640625" style="53" customWidth="1"/>
    <col min="10759" max="10759" width="14" style="53" customWidth="1"/>
    <col min="10760" max="10761" width="11" style="53" customWidth="1"/>
    <col min="10762" max="10762" width="11.109375" style="53" customWidth="1"/>
    <col min="10763" max="10764" width="13.33203125" style="53" customWidth="1"/>
    <col min="10765" max="10765" width="13.88671875" style="53" customWidth="1"/>
    <col min="10766" max="10769" width="9.109375" style="53" customWidth="1"/>
    <col min="10770" max="11008" width="8.88671875" style="53"/>
    <col min="11009" max="11009" width="46.109375" style="53" customWidth="1"/>
    <col min="11010" max="11010" width="11.6640625" style="53" customWidth="1"/>
    <col min="11011" max="11011" width="15.6640625" style="53" customWidth="1"/>
    <col min="11012" max="11012" width="17.44140625" style="53" customWidth="1"/>
    <col min="11013" max="11013" width="18.88671875" style="53" customWidth="1"/>
    <col min="11014" max="11014" width="14.6640625" style="53" customWidth="1"/>
    <col min="11015" max="11015" width="14" style="53" customWidth="1"/>
    <col min="11016" max="11017" width="11" style="53" customWidth="1"/>
    <col min="11018" max="11018" width="11.109375" style="53" customWidth="1"/>
    <col min="11019" max="11020" width="13.33203125" style="53" customWidth="1"/>
    <col min="11021" max="11021" width="13.88671875" style="53" customWidth="1"/>
    <col min="11022" max="11025" width="9.109375" style="53" customWidth="1"/>
    <col min="11026" max="11264" width="8.88671875" style="53"/>
    <col min="11265" max="11265" width="46.109375" style="53" customWidth="1"/>
    <col min="11266" max="11266" width="11.6640625" style="53" customWidth="1"/>
    <col min="11267" max="11267" width="15.6640625" style="53" customWidth="1"/>
    <col min="11268" max="11268" width="17.44140625" style="53" customWidth="1"/>
    <col min="11269" max="11269" width="18.88671875" style="53" customWidth="1"/>
    <col min="11270" max="11270" width="14.6640625" style="53" customWidth="1"/>
    <col min="11271" max="11271" width="14" style="53" customWidth="1"/>
    <col min="11272" max="11273" width="11" style="53" customWidth="1"/>
    <col min="11274" max="11274" width="11.109375" style="53" customWidth="1"/>
    <col min="11275" max="11276" width="13.33203125" style="53" customWidth="1"/>
    <col min="11277" max="11277" width="13.88671875" style="53" customWidth="1"/>
    <col min="11278" max="11281" width="9.109375" style="53" customWidth="1"/>
    <col min="11282" max="11520" width="8.88671875" style="53"/>
    <col min="11521" max="11521" width="46.109375" style="53" customWidth="1"/>
    <col min="11522" max="11522" width="11.6640625" style="53" customWidth="1"/>
    <col min="11523" max="11523" width="15.6640625" style="53" customWidth="1"/>
    <col min="11524" max="11524" width="17.44140625" style="53" customWidth="1"/>
    <col min="11525" max="11525" width="18.88671875" style="53" customWidth="1"/>
    <col min="11526" max="11526" width="14.6640625" style="53" customWidth="1"/>
    <col min="11527" max="11527" width="14" style="53" customWidth="1"/>
    <col min="11528" max="11529" width="11" style="53" customWidth="1"/>
    <col min="11530" max="11530" width="11.109375" style="53" customWidth="1"/>
    <col min="11531" max="11532" width="13.33203125" style="53" customWidth="1"/>
    <col min="11533" max="11533" width="13.88671875" style="53" customWidth="1"/>
    <col min="11534" max="11537" width="9.109375" style="53" customWidth="1"/>
    <col min="11538" max="11776" width="8.88671875" style="53"/>
    <col min="11777" max="11777" width="46.109375" style="53" customWidth="1"/>
    <col min="11778" max="11778" width="11.6640625" style="53" customWidth="1"/>
    <col min="11779" max="11779" width="15.6640625" style="53" customWidth="1"/>
    <col min="11780" max="11780" width="17.44140625" style="53" customWidth="1"/>
    <col min="11781" max="11781" width="18.88671875" style="53" customWidth="1"/>
    <col min="11782" max="11782" width="14.6640625" style="53" customWidth="1"/>
    <col min="11783" max="11783" width="14" style="53" customWidth="1"/>
    <col min="11784" max="11785" width="11" style="53" customWidth="1"/>
    <col min="11786" max="11786" width="11.109375" style="53" customWidth="1"/>
    <col min="11787" max="11788" width="13.33203125" style="53" customWidth="1"/>
    <col min="11789" max="11789" width="13.88671875" style="53" customWidth="1"/>
    <col min="11790" max="11793" width="9.109375" style="53" customWidth="1"/>
    <col min="11794" max="12032" width="8.88671875" style="53"/>
    <col min="12033" max="12033" width="46.109375" style="53" customWidth="1"/>
    <col min="12034" max="12034" width="11.6640625" style="53" customWidth="1"/>
    <col min="12035" max="12035" width="15.6640625" style="53" customWidth="1"/>
    <col min="12036" max="12036" width="17.44140625" style="53" customWidth="1"/>
    <col min="12037" max="12037" width="18.88671875" style="53" customWidth="1"/>
    <col min="12038" max="12038" width="14.6640625" style="53" customWidth="1"/>
    <col min="12039" max="12039" width="14" style="53" customWidth="1"/>
    <col min="12040" max="12041" width="11" style="53" customWidth="1"/>
    <col min="12042" max="12042" width="11.109375" style="53" customWidth="1"/>
    <col min="12043" max="12044" width="13.33203125" style="53" customWidth="1"/>
    <col min="12045" max="12045" width="13.88671875" style="53" customWidth="1"/>
    <col min="12046" max="12049" width="9.109375" style="53" customWidth="1"/>
    <col min="12050" max="12288" width="8.88671875" style="53"/>
    <col min="12289" max="12289" width="46.109375" style="53" customWidth="1"/>
    <col min="12290" max="12290" width="11.6640625" style="53" customWidth="1"/>
    <col min="12291" max="12291" width="15.6640625" style="53" customWidth="1"/>
    <col min="12292" max="12292" width="17.44140625" style="53" customWidth="1"/>
    <col min="12293" max="12293" width="18.88671875" style="53" customWidth="1"/>
    <col min="12294" max="12294" width="14.6640625" style="53" customWidth="1"/>
    <col min="12295" max="12295" width="14" style="53" customWidth="1"/>
    <col min="12296" max="12297" width="11" style="53" customWidth="1"/>
    <col min="12298" max="12298" width="11.109375" style="53" customWidth="1"/>
    <col min="12299" max="12300" width="13.33203125" style="53" customWidth="1"/>
    <col min="12301" max="12301" width="13.88671875" style="53" customWidth="1"/>
    <col min="12302" max="12305" width="9.109375" style="53" customWidth="1"/>
    <col min="12306" max="12544" width="8.88671875" style="53"/>
    <col min="12545" max="12545" width="46.109375" style="53" customWidth="1"/>
    <col min="12546" max="12546" width="11.6640625" style="53" customWidth="1"/>
    <col min="12547" max="12547" width="15.6640625" style="53" customWidth="1"/>
    <col min="12548" max="12548" width="17.44140625" style="53" customWidth="1"/>
    <col min="12549" max="12549" width="18.88671875" style="53" customWidth="1"/>
    <col min="12550" max="12550" width="14.6640625" style="53" customWidth="1"/>
    <col min="12551" max="12551" width="14" style="53" customWidth="1"/>
    <col min="12552" max="12553" width="11" style="53" customWidth="1"/>
    <col min="12554" max="12554" width="11.109375" style="53" customWidth="1"/>
    <col min="12555" max="12556" width="13.33203125" style="53" customWidth="1"/>
    <col min="12557" max="12557" width="13.88671875" style="53" customWidth="1"/>
    <col min="12558" max="12561" width="9.109375" style="53" customWidth="1"/>
    <col min="12562" max="12800" width="8.88671875" style="53"/>
    <col min="12801" max="12801" width="46.109375" style="53" customWidth="1"/>
    <col min="12802" max="12802" width="11.6640625" style="53" customWidth="1"/>
    <col min="12803" max="12803" width="15.6640625" style="53" customWidth="1"/>
    <col min="12804" max="12804" width="17.44140625" style="53" customWidth="1"/>
    <col min="12805" max="12805" width="18.88671875" style="53" customWidth="1"/>
    <col min="12806" max="12806" width="14.6640625" style="53" customWidth="1"/>
    <col min="12807" max="12807" width="14" style="53" customWidth="1"/>
    <col min="12808" max="12809" width="11" style="53" customWidth="1"/>
    <col min="12810" max="12810" width="11.109375" style="53" customWidth="1"/>
    <col min="12811" max="12812" width="13.33203125" style="53" customWidth="1"/>
    <col min="12813" max="12813" width="13.88671875" style="53" customWidth="1"/>
    <col min="12814" max="12817" width="9.109375" style="53" customWidth="1"/>
    <col min="12818" max="13056" width="8.88671875" style="53"/>
    <col min="13057" max="13057" width="46.109375" style="53" customWidth="1"/>
    <col min="13058" max="13058" width="11.6640625" style="53" customWidth="1"/>
    <col min="13059" max="13059" width="15.6640625" style="53" customWidth="1"/>
    <col min="13060" max="13060" width="17.44140625" style="53" customWidth="1"/>
    <col min="13061" max="13061" width="18.88671875" style="53" customWidth="1"/>
    <col min="13062" max="13062" width="14.6640625" style="53" customWidth="1"/>
    <col min="13063" max="13063" width="14" style="53" customWidth="1"/>
    <col min="13064" max="13065" width="11" style="53" customWidth="1"/>
    <col min="13066" max="13066" width="11.109375" style="53" customWidth="1"/>
    <col min="13067" max="13068" width="13.33203125" style="53" customWidth="1"/>
    <col min="13069" max="13069" width="13.88671875" style="53" customWidth="1"/>
    <col min="13070" max="13073" width="9.109375" style="53" customWidth="1"/>
    <col min="13074" max="13312" width="8.88671875" style="53"/>
    <col min="13313" max="13313" width="46.109375" style="53" customWidth="1"/>
    <col min="13314" max="13314" width="11.6640625" style="53" customWidth="1"/>
    <col min="13315" max="13315" width="15.6640625" style="53" customWidth="1"/>
    <col min="13316" max="13316" width="17.44140625" style="53" customWidth="1"/>
    <col min="13317" max="13317" width="18.88671875" style="53" customWidth="1"/>
    <col min="13318" max="13318" width="14.6640625" style="53" customWidth="1"/>
    <col min="13319" max="13319" width="14" style="53" customWidth="1"/>
    <col min="13320" max="13321" width="11" style="53" customWidth="1"/>
    <col min="13322" max="13322" width="11.109375" style="53" customWidth="1"/>
    <col min="13323" max="13324" width="13.33203125" style="53" customWidth="1"/>
    <col min="13325" max="13325" width="13.88671875" style="53" customWidth="1"/>
    <col min="13326" max="13329" width="9.109375" style="53" customWidth="1"/>
    <col min="13330" max="13568" width="8.88671875" style="53"/>
    <col min="13569" max="13569" width="46.109375" style="53" customWidth="1"/>
    <col min="13570" max="13570" width="11.6640625" style="53" customWidth="1"/>
    <col min="13571" max="13571" width="15.6640625" style="53" customWidth="1"/>
    <col min="13572" max="13572" width="17.44140625" style="53" customWidth="1"/>
    <col min="13573" max="13573" width="18.88671875" style="53" customWidth="1"/>
    <col min="13574" max="13574" width="14.6640625" style="53" customWidth="1"/>
    <col min="13575" max="13575" width="14" style="53" customWidth="1"/>
    <col min="13576" max="13577" width="11" style="53" customWidth="1"/>
    <col min="13578" max="13578" width="11.109375" style="53" customWidth="1"/>
    <col min="13579" max="13580" width="13.33203125" style="53" customWidth="1"/>
    <col min="13581" max="13581" width="13.88671875" style="53" customWidth="1"/>
    <col min="13582" max="13585" width="9.109375" style="53" customWidth="1"/>
    <col min="13586" max="13824" width="8.88671875" style="53"/>
    <col min="13825" max="13825" width="46.109375" style="53" customWidth="1"/>
    <col min="13826" max="13826" width="11.6640625" style="53" customWidth="1"/>
    <col min="13827" max="13827" width="15.6640625" style="53" customWidth="1"/>
    <col min="13828" max="13828" width="17.44140625" style="53" customWidth="1"/>
    <col min="13829" max="13829" width="18.88671875" style="53" customWidth="1"/>
    <col min="13830" max="13830" width="14.6640625" style="53" customWidth="1"/>
    <col min="13831" max="13831" width="14" style="53" customWidth="1"/>
    <col min="13832" max="13833" width="11" style="53" customWidth="1"/>
    <col min="13834" max="13834" width="11.109375" style="53" customWidth="1"/>
    <col min="13835" max="13836" width="13.33203125" style="53" customWidth="1"/>
    <col min="13837" max="13837" width="13.88671875" style="53" customWidth="1"/>
    <col min="13838" max="13841" width="9.109375" style="53" customWidth="1"/>
    <col min="13842" max="14080" width="8.88671875" style="53"/>
    <col min="14081" max="14081" width="46.109375" style="53" customWidth="1"/>
    <col min="14082" max="14082" width="11.6640625" style="53" customWidth="1"/>
    <col min="14083" max="14083" width="15.6640625" style="53" customWidth="1"/>
    <col min="14084" max="14084" width="17.44140625" style="53" customWidth="1"/>
    <col min="14085" max="14085" width="18.88671875" style="53" customWidth="1"/>
    <col min="14086" max="14086" width="14.6640625" style="53" customWidth="1"/>
    <col min="14087" max="14087" width="14" style="53" customWidth="1"/>
    <col min="14088" max="14089" width="11" style="53" customWidth="1"/>
    <col min="14090" max="14090" width="11.109375" style="53" customWidth="1"/>
    <col min="14091" max="14092" width="13.33203125" style="53" customWidth="1"/>
    <col min="14093" max="14093" width="13.88671875" style="53" customWidth="1"/>
    <col min="14094" max="14097" width="9.109375" style="53" customWidth="1"/>
    <col min="14098" max="14336" width="8.88671875" style="53"/>
    <col min="14337" max="14337" width="46.109375" style="53" customWidth="1"/>
    <col min="14338" max="14338" width="11.6640625" style="53" customWidth="1"/>
    <col min="14339" max="14339" width="15.6640625" style="53" customWidth="1"/>
    <col min="14340" max="14340" width="17.44140625" style="53" customWidth="1"/>
    <col min="14341" max="14341" width="18.88671875" style="53" customWidth="1"/>
    <col min="14342" max="14342" width="14.6640625" style="53" customWidth="1"/>
    <col min="14343" max="14343" width="14" style="53" customWidth="1"/>
    <col min="14344" max="14345" width="11" style="53" customWidth="1"/>
    <col min="14346" max="14346" width="11.109375" style="53" customWidth="1"/>
    <col min="14347" max="14348" width="13.33203125" style="53" customWidth="1"/>
    <col min="14349" max="14349" width="13.88671875" style="53" customWidth="1"/>
    <col min="14350" max="14353" width="9.109375" style="53" customWidth="1"/>
    <col min="14354" max="14592" width="8.88671875" style="53"/>
    <col min="14593" max="14593" width="46.109375" style="53" customWidth="1"/>
    <col min="14594" max="14594" width="11.6640625" style="53" customWidth="1"/>
    <col min="14595" max="14595" width="15.6640625" style="53" customWidth="1"/>
    <col min="14596" max="14596" width="17.44140625" style="53" customWidth="1"/>
    <col min="14597" max="14597" width="18.88671875" style="53" customWidth="1"/>
    <col min="14598" max="14598" width="14.6640625" style="53" customWidth="1"/>
    <col min="14599" max="14599" width="14" style="53" customWidth="1"/>
    <col min="14600" max="14601" width="11" style="53" customWidth="1"/>
    <col min="14602" max="14602" width="11.109375" style="53" customWidth="1"/>
    <col min="14603" max="14604" width="13.33203125" style="53" customWidth="1"/>
    <col min="14605" max="14605" width="13.88671875" style="53" customWidth="1"/>
    <col min="14606" max="14609" width="9.109375" style="53" customWidth="1"/>
    <col min="14610" max="14848" width="8.88671875" style="53"/>
    <col min="14849" max="14849" width="46.109375" style="53" customWidth="1"/>
    <col min="14850" max="14850" width="11.6640625" style="53" customWidth="1"/>
    <col min="14851" max="14851" width="15.6640625" style="53" customWidth="1"/>
    <col min="14852" max="14852" width="17.44140625" style="53" customWidth="1"/>
    <col min="14853" max="14853" width="18.88671875" style="53" customWidth="1"/>
    <col min="14854" max="14854" width="14.6640625" style="53" customWidth="1"/>
    <col min="14855" max="14855" width="14" style="53" customWidth="1"/>
    <col min="14856" max="14857" width="11" style="53" customWidth="1"/>
    <col min="14858" max="14858" width="11.109375" style="53" customWidth="1"/>
    <col min="14859" max="14860" width="13.33203125" style="53" customWidth="1"/>
    <col min="14861" max="14861" width="13.88671875" style="53" customWidth="1"/>
    <col min="14862" max="14865" width="9.109375" style="53" customWidth="1"/>
    <col min="14866" max="15104" width="8.88671875" style="53"/>
    <col min="15105" max="15105" width="46.109375" style="53" customWidth="1"/>
    <col min="15106" max="15106" width="11.6640625" style="53" customWidth="1"/>
    <col min="15107" max="15107" width="15.6640625" style="53" customWidth="1"/>
    <col min="15108" max="15108" width="17.44140625" style="53" customWidth="1"/>
    <col min="15109" max="15109" width="18.88671875" style="53" customWidth="1"/>
    <col min="15110" max="15110" width="14.6640625" style="53" customWidth="1"/>
    <col min="15111" max="15111" width="14" style="53" customWidth="1"/>
    <col min="15112" max="15113" width="11" style="53" customWidth="1"/>
    <col min="15114" max="15114" width="11.109375" style="53" customWidth="1"/>
    <col min="15115" max="15116" width="13.33203125" style="53" customWidth="1"/>
    <col min="15117" max="15117" width="13.88671875" style="53" customWidth="1"/>
    <col min="15118" max="15121" width="9.109375" style="53" customWidth="1"/>
    <col min="15122" max="15360" width="8.88671875" style="53"/>
    <col min="15361" max="15361" width="46.109375" style="53" customWidth="1"/>
    <col min="15362" max="15362" width="11.6640625" style="53" customWidth="1"/>
    <col min="15363" max="15363" width="15.6640625" style="53" customWidth="1"/>
    <col min="15364" max="15364" width="17.44140625" style="53" customWidth="1"/>
    <col min="15365" max="15365" width="18.88671875" style="53" customWidth="1"/>
    <col min="15366" max="15366" width="14.6640625" style="53" customWidth="1"/>
    <col min="15367" max="15367" width="14" style="53" customWidth="1"/>
    <col min="15368" max="15369" width="11" style="53" customWidth="1"/>
    <col min="15370" max="15370" width="11.109375" style="53" customWidth="1"/>
    <col min="15371" max="15372" width="13.33203125" style="53" customWidth="1"/>
    <col min="15373" max="15373" width="13.88671875" style="53" customWidth="1"/>
    <col min="15374" max="15377" width="9.109375" style="53" customWidth="1"/>
    <col min="15378" max="15616" width="8.88671875" style="53"/>
    <col min="15617" max="15617" width="46.109375" style="53" customWidth="1"/>
    <col min="15618" max="15618" width="11.6640625" style="53" customWidth="1"/>
    <col min="15619" max="15619" width="15.6640625" style="53" customWidth="1"/>
    <col min="15620" max="15620" width="17.44140625" style="53" customWidth="1"/>
    <col min="15621" max="15621" width="18.88671875" style="53" customWidth="1"/>
    <col min="15622" max="15622" width="14.6640625" style="53" customWidth="1"/>
    <col min="15623" max="15623" width="14" style="53" customWidth="1"/>
    <col min="15624" max="15625" width="11" style="53" customWidth="1"/>
    <col min="15626" max="15626" width="11.109375" style="53" customWidth="1"/>
    <col min="15627" max="15628" width="13.33203125" style="53" customWidth="1"/>
    <col min="15629" max="15629" width="13.88671875" style="53" customWidth="1"/>
    <col min="15630" max="15633" width="9.109375" style="53" customWidth="1"/>
    <col min="15634" max="15872" width="8.88671875" style="53"/>
    <col min="15873" max="15873" width="46.109375" style="53" customWidth="1"/>
    <col min="15874" max="15874" width="11.6640625" style="53" customWidth="1"/>
    <col min="15875" max="15875" width="15.6640625" style="53" customWidth="1"/>
    <col min="15876" max="15876" width="17.44140625" style="53" customWidth="1"/>
    <col min="15877" max="15877" width="18.88671875" style="53" customWidth="1"/>
    <col min="15878" max="15878" width="14.6640625" style="53" customWidth="1"/>
    <col min="15879" max="15879" width="14" style="53" customWidth="1"/>
    <col min="15880" max="15881" width="11" style="53" customWidth="1"/>
    <col min="15882" max="15882" width="11.109375" style="53" customWidth="1"/>
    <col min="15883" max="15884" width="13.33203125" style="53" customWidth="1"/>
    <col min="15885" max="15885" width="13.88671875" style="53" customWidth="1"/>
    <col min="15886" max="15889" width="9.109375" style="53" customWidth="1"/>
    <col min="15890" max="16128" width="8.88671875" style="53"/>
    <col min="16129" max="16129" width="46.109375" style="53" customWidth="1"/>
    <col min="16130" max="16130" width="11.6640625" style="53" customWidth="1"/>
    <col min="16131" max="16131" width="15.6640625" style="53" customWidth="1"/>
    <col min="16132" max="16132" width="17.44140625" style="53" customWidth="1"/>
    <col min="16133" max="16133" width="18.88671875" style="53" customWidth="1"/>
    <col min="16134" max="16134" width="14.6640625" style="53" customWidth="1"/>
    <col min="16135" max="16135" width="14" style="53" customWidth="1"/>
    <col min="16136" max="16137" width="11" style="53" customWidth="1"/>
    <col min="16138" max="16138" width="11.109375" style="53" customWidth="1"/>
    <col min="16139" max="16140" width="13.33203125" style="53" customWidth="1"/>
    <col min="16141" max="16141" width="13.88671875" style="53" customWidth="1"/>
    <col min="16142" max="16145" width="9.109375" style="53" customWidth="1"/>
    <col min="16146" max="16384" width="8.88671875" style="53"/>
  </cols>
  <sheetData>
    <row r="1" spans="1:256" ht="15.6" x14ac:dyDescent="0.3">
      <c r="D1" s="359"/>
      <c r="E1" s="359"/>
      <c r="F1" s="699" t="s">
        <v>141</v>
      </c>
      <c r="G1" s="699"/>
      <c r="H1" s="66"/>
      <c r="I1" s="68"/>
    </row>
    <row r="2" spans="1:256" ht="15.6" x14ac:dyDescent="0.3">
      <c r="D2" s="699" t="s">
        <v>281</v>
      </c>
      <c r="E2" s="699"/>
      <c r="F2" s="699"/>
      <c r="G2" s="699"/>
      <c r="H2" s="76"/>
      <c r="I2" s="68"/>
    </row>
    <row r="3" spans="1:256" ht="15.6" x14ac:dyDescent="0.3">
      <c r="D3" s="699" t="s">
        <v>142</v>
      </c>
      <c r="E3" s="699"/>
      <c r="F3" s="699"/>
      <c r="G3" s="699"/>
      <c r="H3" s="66"/>
      <c r="I3" s="68"/>
    </row>
    <row r="4" spans="1:256" ht="18" x14ac:dyDescent="0.3">
      <c r="A4" s="148"/>
      <c r="D4" s="699" t="s">
        <v>143</v>
      </c>
      <c r="E4" s="699"/>
      <c r="F4" s="699"/>
      <c r="G4" s="699"/>
      <c r="H4" s="66"/>
      <c r="I4" s="68"/>
    </row>
    <row r="5" spans="1:256" ht="15.6" x14ac:dyDescent="0.3">
      <c r="D5" s="681"/>
      <c r="E5" s="681"/>
      <c r="F5" s="322"/>
      <c r="G5" s="322"/>
      <c r="H5" s="66"/>
      <c r="I5" s="68"/>
    </row>
    <row r="6" spans="1:256" ht="15.6" x14ac:dyDescent="0.3">
      <c r="D6" s="709" t="s">
        <v>121</v>
      </c>
      <c r="E6" s="709"/>
      <c r="F6" s="709"/>
      <c r="G6" s="709"/>
    </row>
    <row r="7" spans="1:256" ht="18" x14ac:dyDescent="0.35">
      <c r="A7" s="99"/>
      <c r="B7" s="99"/>
      <c r="C7" s="99"/>
      <c r="D7" s="710" t="s">
        <v>282</v>
      </c>
      <c r="E7" s="710"/>
      <c r="F7" s="710"/>
      <c r="G7" s="710"/>
      <c r="H7" s="147"/>
      <c r="I7" s="147"/>
      <c r="J7" s="147"/>
      <c r="K7" s="147"/>
      <c r="L7" s="147"/>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18" customHeight="1" x14ac:dyDescent="0.35">
      <c r="A8" s="99"/>
      <c r="B8" s="99"/>
      <c r="C8" s="99"/>
      <c r="D8" s="710" t="s">
        <v>122</v>
      </c>
      <c r="E8" s="710"/>
      <c r="F8" s="710"/>
      <c r="G8" s="710"/>
      <c r="H8" s="146"/>
      <c r="I8" s="146"/>
      <c r="J8" s="146"/>
      <c r="K8" s="146"/>
      <c r="L8" s="146"/>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pans="1:256" ht="18" x14ac:dyDescent="0.35">
      <c r="A9" s="293"/>
      <c r="B9" s="99"/>
      <c r="C9" s="99"/>
      <c r="D9" s="709" t="s">
        <v>123</v>
      </c>
      <c r="E9" s="709"/>
      <c r="F9" s="709"/>
      <c r="G9" s="709"/>
      <c r="H9" s="147"/>
      <c r="I9" s="147"/>
      <c r="J9" s="147"/>
      <c r="K9" s="147"/>
      <c r="L9" s="147"/>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pans="1:256" ht="21" x14ac:dyDescent="0.4">
      <c r="A10" s="101"/>
      <c r="B10" s="101"/>
      <c r="C10" s="101"/>
      <c r="D10" s="710"/>
      <c r="E10" s="710"/>
      <c r="F10" s="710"/>
      <c r="G10" s="710"/>
      <c r="H10" s="147"/>
      <c r="I10" s="147"/>
      <c r="J10" s="147"/>
      <c r="K10" s="147"/>
      <c r="L10" s="147"/>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pans="1:256" ht="15.6" x14ac:dyDescent="0.3">
      <c r="A11" s="64"/>
      <c r="B11" s="64"/>
      <c r="C11" s="64"/>
      <c r="D11" s="64"/>
      <c r="E11" s="64"/>
      <c r="F11" s="65"/>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ht="15.6" x14ac:dyDescent="0.3">
      <c r="A12" s="66"/>
      <c r="B12" s="66"/>
      <c r="C12" s="67" t="s">
        <v>0</v>
      </c>
      <c r="D12" s="67"/>
      <c r="E12" s="67"/>
      <c r="F12" s="67"/>
      <c r="G12" s="67"/>
      <c r="H12" s="67"/>
      <c r="I12" s="68"/>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6" ht="15.6" x14ac:dyDescent="0.3">
      <c r="A13" s="727" t="s">
        <v>46</v>
      </c>
      <c r="B13" s="727"/>
      <c r="C13" s="727"/>
      <c r="D13" s="727"/>
      <c r="E13" s="727"/>
      <c r="F13" s="727"/>
      <c r="G13" s="727"/>
      <c r="H13" s="69"/>
      <c r="I13" s="68"/>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ht="15.6" x14ac:dyDescent="0.3">
      <c r="A14" s="66"/>
      <c r="B14" s="724" t="s">
        <v>1</v>
      </c>
      <c r="C14" s="724"/>
      <c r="D14" s="724"/>
      <c r="E14" s="724"/>
      <c r="F14" s="70"/>
      <c r="G14" s="70"/>
      <c r="H14" s="70"/>
      <c r="I14" s="68"/>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row>
    <row r="15" spans="1:256" ht="15.6" x14ac:dyDescent="0.3">
      <c r="A15" s="66"/>
      <c r="B15" s="67"/>
      <c r="C15" s="67" t="s">
        <v>283</v>
      </c>
      <c r="D15" s="67"/>
      <c r="E15" s="67"/>
      <c r="F15" s="67"/>
      <c r="G15" s="67"/>
      <c r="H15" s="67"/>
      <c r="I15" s="68"/>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s="76" customFormat="1" ht="34.200000000000003" customHeight="1" x14ac:dyDescent="0.3">
      <c r="A16" s="691" t="s">
        <v>217</v>
      </c>
      <c r="B16" s="691"/>
      <c r="C16" s="691"/>
      <c r="D16" s="691"/>
      <c r="E16" s="691"/>
      <c r="F16" s="691"/>
      <c r="G16" s="691"/>
      <c r="H16" s="691"/>
      <c r="I16" s="691"/>
      <c r="J16" s="691"/>
      <c r="K16" s="691"/>
      <c r="L16" s="112"/>
      <c r="M16" s="112"/>
    </row>
    <row r="17" spans="1:256" s="246" customFormat="1" ht="51.75" customHeight="1" x14ac:dyDescent="0.3">
      <c r="A17" s="704" t="s">
        <v>299</v>
      </c>
      <c r="B17" s="704"/>
      <c r="C17" s="704"/>
      <c r="D17" s="704"/>
      <c r="E17" s="704"/>
      <c r="F17" s="704"/>
      <c r="G17" s="704"/>
      <c r="H17" s="247"/>
      <c r="I17" s="248"/>
      <c r="J17" s="247"/>
      <c r="K17" s="247"/>
      <c r="L17" s="247"/>
      <c r="M17" s="247"/>
    </row>
    <row r="18" spans="1:256" s="52" customFormat="1" ht="97.2" customHeight="1" x14ac:dyDescent="0.3">
      <c r="A18" s="789" t="s">
        <v>313</v>
      </c>
      <c r="B18" s="789"/>
      <c r="C18" s="789"/>
      <c r="D18" s="789"/>
      <c r="E18" s="789"/>
      <c r="F18" s="789"/>
      <c r="G18" s="789"/>
      <c r="H18" s="789"/>
      <c r="I18" s="789"/>
      <c r="J18" s="789"/>
      <c r="K18" s="789"/>
    </row>
    <row r="19" spans="1:256" ht="15.6" x14ac:dyDescent="0.3">
      <c r="A19" s="64" t="s">
        <v>50</v>
      </c>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ht="19.95" customHeight="1" x14ac:dyDescent="0.3">
      <c r="A20" s="726" t="s">
        <v>51</v>
      </c>
      <c r="B20" s="726"/>
      <c r="C20" s="726"/>
      <c r="D20" s="726"/>
      <c r="E20" s="726"/>
      <c r="F20" s="726"/>
      <c r="G20" s="726"/>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ht="39.75" customHeight="1" x14ac:dyDescent="0.3">
      <c r="A21" s="788" t="s">
        <v>72</v>
      </c>
      <c r="B21" s="788"/>
      <c r="C21" s="788"/>
      <c r="D21" s="788"/>
      <c r="E21" s="788"/>
      <c r="F21" s="788"/>
      <c r="G21" s="788"/>
      <c r="H21" s="113"/>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row>
    <row r="22" spans="1:256" ht="23.25" customHeight="1" x14ac:dyDescent="0.3">
      <c r="A22" s="64" t="s">
        <v>53</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15.6" x14ac:dyDescent="0.3">
      <c r="A23" s="64" t="s">
        <v>73</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50.4" customHeight="1" x14ac:dyDescent="0.3">
      <c r="A24" s="722" t="s">
        <v>90</v>
      </c>
      <c r="B24" s="722"/>
      <c r="C24" s="722"/>
      <c r="D24" s="722"/>
      <c r="E24" s="722"/>
      <c r="F24" s="722"/>
      <c r="G24" s="722"/>
      <c r="H24" s="115"/>
      <c r="I24" s="116"/>
      <c r="J24" s="110"/>
      <c r="K24" s="110"/>
      <c r="L24" s="110"/>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row>
    <row r="25" spans="1:256" ht="65.400000000000006" customHeight="1" x14ac:dyDescent="0.3">
      <c r="A25" s="722" t="s">
        <v>175</v>
      </c>
      <c r="B25" s="722"/>
      <c r="C25" s="722"/>
      <c r="D25" s="722"/>
      <c r="E25" s="722"/>
      <c r="F25" s="722"/>
      <c r="G25" s="722"/>
      <c r="H25" s="722"/>
      <c r="I25" s="722"/>
      <c r="J25" s="722"/>
      <c r="K25" s="110"/>
      <c r="L25" s="110"/>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row>
    <row r="26" spans="1:256" ht="34.200000000000003" customHeight="1" x14ac:dyDescent="0.3">
      <c r="A26" s="722" t="s">
        <v>91</v>
      </c>
      <c r="B26" s="722"/>
      <c r="C26" s="722"/>
      <c r="D26" s="722"/>
      <c r="E26" s="722"/>
      <c r="F26" s="722"/>
      <c r="G26" s="722"/>
      <c r="H26" s="115"/>
      <c r="I26" s="51"/>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row>
    <row r="27" spans="1:256" ht="15.6" x14ac:dyDescent="0.3">
      <c r="A27" s="125"/>
      <c r="B27" s="125"/>
      <c r="C27" s="125"/>
      <c r="D27" s="125"/>
      <c r="E27" s="125"/>
      <c r="F27" s="125"/>
      <c r="G27" s="125"/>
      <c r="H27" s="71"/>
      <c r="I27" s="68"/>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ht="18.75" customHeight="1" x14ac:dyDescent="0.3">
      <c r="A28" s="687" t="s">
        <v>56</v>
      </c>
      <c r="B28" s="687" t="s">
        <v>5</v>
      </c>
      <c r="C28" s="687" t="s">
        <v>300</v>
      </c>
      <c r="D28" s="687" t="s">
        <v>301</v>
      </c>
      <c r="E28" s="687" t="s">
        <v>37</v>
      </c>
      <c r="F28" s="687"/>
      <c r="G28" s="687"/>
      <c r="H28" s="71"/>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row>
    <row r="29" spans="1:256" ht="38.25" customHeight="1" x14ac:dyDescent="0.3">
      <c r="A29" s="687"/>
      <c r="B29" s="687"/>
      <c r="C29" s="687"/>
      <c r="D29" s="687"/>
      <c r="E29" s="497" t="s">
        <v>105</v>
      </c>
      <c r="F29" s="497" t="s">
        <v>210</v>
      </c>
      <c r="G29" s="497" t="s">
        <v>284</v>
      </c>
      <c r="H29" s="71"/>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37.950000000000003" customHeight="1" x14ac:dyDescent="0.3">
      <c r="A30" s="117" t="s">
        <v>75</v>
      </c>
      <c r="B30" s="41"/>
      <c r="C30" s="41"/>
      <c r="D30" s="41"/>
      <c r="E30" s="42"/>
      <c r="F30" s="42"/>
      <c r="G30" s="42"/>
      <c r="H30" s="71"/>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8"/>
      <c r="GP30" s="118"/>
      <c r="GQ30" s="118"/>
      <c r="GR30" s="118"/>
      <c r="GS30" s="118"/>
      <c r="GT30" s="118"/>
      <c r="GU30" s="118"/>
      <c r="GV30" s="118"/>
      <c r="GW30" s="118"/>
      <c r="GX30" s="118"/>
      <c r="GY30" s="118"/>
      <c r="GZ30" s="118"/>
      <c r="HA30" s="118"/>
      <c r="HB30" s="118"/>
      <c r="HC30" s="118"/>
      <c r="HD30" s="118"/>
      <c r="HE30" s="118"/>
      <c r="HF30" s="118"/>
      <c r="HG30" s="118"/>
      <c r="HH30" s="118"/>
      <c r="HI30" s="118"/>
      <c r="HJ30" s="118"/>
      <c r="HK30" s="118"/>
      <c r="HL30" s="118"/>
      <c r="HM30" s="118"/>
      <c r="HN30" s="118"/>
      <c r="HO30" s="118"/>
      <c r="HP30" s="118"/>
      <c r="HQ30" s="118"/>
      <c r="HR30" s="118"/>
      <c r="HS30" s="118"/>
      <c r="HT30" s="118"/>
      <c r="HU30" s="118"/>
      <c r="HV30" s="118"/>
      <c r="HW30" s="118"/>
      <c r="HX30" s="118"/>
      <c r="HY30" s="118"/>
      <c r="HZ30" s="118"/>
      <c r="IA30" s="118"/>
      <c r="IB30" s="118"/>
      <c r="IC30" s="118"/>
      <c r="ID30" s="118"/>
      <c r="IE30" s="118"/>
      <c r="IF30" s="118"/>
      <c r="IG30" s="118"/>
      <c r="IH30" s="118"/>
      <c r="II30" s="118"/>
      <c r="IJ30" s="118"/>
      <c r="IK30" s="118"/>
      <c r="IL30" s="118"/>
      <c r="IM30" s="118"/>
      <c r="IN30" s="118"/>
      <c r="IO30" s="118"/>
      <c r="IP30" s="118"/>
      <c r="IQ30" s="118"/>
      <c r="IR30" s="118"/>
      <c r="IS30" s="118"/>
      <c r="IT30" s="118"/>
      <c r="IU30" s="118"/>
      <c r="IV30" s="118"/>
    </row>
    <row r="31" spans="1:256" ht="28.2" customHeight="1" x14ac:dyDescent="0.3">
      <c r="A31" s="117" t="s">
        <v>76</v>
      </c>
      <c r="B31" s="83"/>
      <c r="C31" s="50">
        <f>18617-211</f>
        <v>18406</v>
      </c>
      <c r="D31" s="50">
        <v>19510</v>
      </c>
      <c r="E31" s="298">
        <v>20681</v>
      </c>
      <c r="F31" s="298">
        <v>21921</v>
      </c>
      <c r="G31" s="298">
        <v>23018</v>
      </c>
      <c r="H31" s="71"/>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8"/>
      <c r="GP31" s="118"/>
      <c r="GQ31" s="118"/>
      <c r="GR31" s="118"/>
      <c r="GS31" s="118"/>
      <c r="GT31" s="118"/>
      <c r="GU31" s="118"/>
      <c r="GV31" s="118"/>
      <c r="GW31" s="118"/>
      <c r="GX31" s="118"/>
      <c r="GY31" s="118"/>
      <c r="GZ31" s="118"/>
      <c r="HA31" s="118"/>
      <c r="HB31" s="118"/>
      <c r="HC31" s="118"/>
      <c r="HD31" s="118"/>
      <c r="HE31" s="118"/>
      <c r="HF31" s="118"/>
      <c r="HG31" s="118"/>
      <c r="HH31" s="118"/>
      <c r="HI31" s="118"/>
      <c r="HJ31" s="118"/>
      <c r="HK31" s="118"/>
      <c r="HL31" s="118"/>
      <c r="HM31" s="118"/>
      <c r="HN31" s="118"/>
      <c r="HO31" s="118"/>
      <c r="HP31" s="118"/>
      <c r="HQ31" s="118"/>
      <c r="HR31" s="118"/>
      <c r="HS31" s="118"/>
      <c r="HT31" s="118"/>
      <c r="HU31" s="118"/>
      <c r="HV31" s="118"/>
      <c r="HW31" s="118"/>
      <c r="HX31" s="118"/>
      <c r="HY31" s="118"/>
      <c r="HZ31" s="118"/>
      <c r="IA31" s="118"/>
      <c r="IB31" s="118"/>
      <c r="IC31" s="118"/>
      <c r="ID31" s="118"/>
      <c r="IE31" s="118"/>
      <c r="IF31" s="118"/>
      <c r="IG31" s="118"/>
      <c r="IH31" s="118"/>
      <c r="II31" s="118"/>
      <c r="IJ31" s="118"/>
      <c r="IK31" s="118"/>
      <c r="IL31" s="118"/>
      <c r="IM31" s="118"/>
      <c r="IN31" s="118"/>
      <c r="IO31" s="118"/>
      <c r="IP31" s="118"/>
      <c r="IQ31" s="118"/>
      <c r="IR31" s="118"/>
      <c r="IS31" s="118"/>
      <c r="IT31" s="118"/>
      <c r="IU31" s="118"/>
      <c r="IV31" s="118"/>
    </row>
    <row r="32" spans="1:256" ht="39.75" customHeight="1" x14ac:dyDescent="0.3">
      <c r="A32" s="119" t="s">
        <v>16</v>
      </c>
      <c r="B32" s="127" t="s">
        <v>14</v>
      </c>
      <c r="C32" s="140">
        <f>C31</f>
        <v>18406</v>
      </c>
      <c r="D32" s="140">
        <f t="shared" ref="D32:G32" si="0">D31</f>
        <v>19510</v>
      </c>
      <c r="E32" s="140">
        <f t="shared" si="0"/>
        <v>20681</v>
      </c>
      <c r="F32" s="140">
        <f t="shared" si="0"/>
        <v>21921</v>
      </c>
      <c r="G32" s="140">
        <f t="shared" si="0"/>
        <v>23018</v>
      </c>
      <c r="H32" s="12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c r="FV32" s="121"/>
      <c r="FW32" s="121"/>
      <c r="FX32" s="121"/>
      <c r="FY32" s="121"/>
      <c r="FZ32" s="121"/>
      <c r="GA32" s="121"/>
      <c r="GB32" s="121"/>
      <c r="GC32" s="121"/>
      <c r="GD32" s="121"/>
      <c r="GE32" s="121"/>
      <c r="GF32" s="121"/>
      <c r="GG32" s="121"/>
      <c r="GH32" s="121"/>
      <c r="GI32" s="121"/>
      <c r="GJ32" s="121"/>
      <c r="GK32" s="121"/>
      <c r="GL32" s="121"/>
      <c r="GM32" s="121"/>
      <c r="GN32" s="121"/>
      <c r="GO32" s="121"/>
      <c r="GP32" s="121"/>
      <c r="GQ32" s="121"/>
      <c r="GR32" s="121"/>
      <c r="GS32" s="121"/>
      <c r="GT32" s="121"/>
      <c r="GU32" s="121"/>
      <c r="GV32" s="121"/>
      <c r="GW32" s="121"/>
      <c r="GX32" s="121"/>
      <c r="GY32" s="121"/>
      <c r="GZ32" s="121"/>
      <c r="HA32" s="121"/>
      <c r="HB32" s="121"/>
      <c r="HC32" s="121"/>
      <c r="HD32" s="121"/>
      <c r="HE32" s="121"/>
      <c r="HF32" s="121"/>
      <c r="HG32" s="121"/>
      <c r="HH32" s="121"/>
      <c r="HI32" s="121"/>
      <c r="HJ32" s="121"/>
      <c r="HK32" s="121"/>
      <c r="HL32" s="121"/>
      <c r="HM32" s="121"/>
      <c r="HN32" s="121"/>
      <c r="HO32" s="121"/>
      <c r="HP32" s="121"/>
      <c r="HQ32" s="121"/>
      <c r="HR32" s="121"/>
      <c r="HS32" s="121"/>
      <c r="HT32" s="121"/>
      <c r="HU32" s="121"/>
      <c r="HV32" s="121"/>
      <c r="HW32" s="121"/>
      <c r="HX32" s="121"/>
      <c r="HY32" s="121"/>
      <c r="HZ32" s="121"/>
      <c r="IA32" s="121"/>
      <c r="IB32" s="121"/>
      <c r="IC32" s="121"/>
      <c r="ID32" s="121"/>
      <c r="IE32" s="121"/>
      <c r="IF32" s="121"/>
      <c r="IG32" s="121"/>
      <c r="IH32" s="121"/>
      <c r="II32" s="121"/>
      <c r="IJ32" s="121"/>
      <c r="IK32" s="121"/>
      <c r="IL32" s="121"/>
      <c r="IM32" s="121"/>
      <c r="IN32" s="121"/>
      <c r="IO32" s="121"/>
      <c r="IP32" s="121"/>
      <c r="IQ32" s="121"/>
      <c r="IR32" s="121"/>
      <c r="IS32" s="121"/>
      <c r="IT32" s="121"/>
      <c r="IU32" s="121"/>
      <c r="IV32" s="121"/>
    </row>
    <row r="33" spans="1:256" ht="40.950000000000003" customHeight="1" x14ac:dyDescent="0.3">
      <c r="A33" s="716" t="s">
        <v>58</v>
      </c>
      <c r="B33" s="716"/>
      <c r="C33" s="716"/>
      <c r="D33" s="716"/>
      <c r="E33" s="716"/>
      <c r="F33" s="716"/>
      <c r="G33" s="716"/>
      <c r="H33" s="716"/>
      <c r="I33" s="68"/>
      <c r="J33" s="90"/>
      <c r="K33" s="90"/>
      <c r="L33" s="90"/>
      <c r="M33" s="90"/>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row>
    <row r="34" spans="1:256" ht="19.95" customHeight="1" x14ac:dyDescent="0.3">
      <c r="A34" s="64" t="s">
        <v>59</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c r="HE34" s="75"/>
      <c r="HF34" s="75"/>
      <c r="HG34" s="75"/>
      <c r="HH34" s="75"/>
      <c r="HI34" s="75"/>
      <c r="HJ34" s="75"/>
      <c r="HK34" s="75"/>
      <c r="HL34" s="75"/>
      <c r="HM34" s="75"/>
      <c r="HN34" s="75"/>
      <c r="HO34" s="75"/>
      <c r="HP34" s="75"/>
      <c r="HQ34" s="75"/>
      <c r="HR34" s="75"/>
      <c r="HS34" s="75"/>
      <c r="HT34" s="75"/>
      <c r="HU34" s="75"/>
      <c r="HV34" s="75"/>
      <c r="HW34" s="75"/>
      <c r="HX34" s="75"/>
      <c r="HY34" s="75"/>
      <c r="HZ34" s="75"/>
      <c r="IA34" s="75"/>
      <c r="IB34" s="75"/>
      <c r="IC34" s="75"/>
      <c r="ID34" s="75"/>
      <c r="IE34" s="75"/>
      <c r="IF34" s="75"/>
      <c r="IG34" s="75"/>
      <c r="IH34" s="75"/>
      <c r="II34" s="75"/>
      <c r="IJ34" s="75"/>
      <c r="IK34" s="75"/>
      <c r="IL34" s="75"/>
      <c r="IM34" s="75"/>
      <c r="IN34" s="75"/>
      <c r="IO34" s="75"/>
      <c r="IP34" s="75"/>
      <c r="IQ34" s="75"/>
      <c r="IR34" s="75"/>
      <c r="IS34" s="75"/>
      <c r="IT34" s="75"/>
      <c r="IU34" s="75"/>
      <c r="IV34" s="75"/>
    </row>
    <row r="35" spans="1:256" ht="50.25" customHeight="1" x14ac:dyDescent="0.3">
      <c r="A35" s="788" t="s">
        <v>72</v>
      </c>
      <c r="B35" s="788"/>
      <c r="C35" s="788"/>
      <c r="D35" s="788"/>
      <c r="E35" s="788"/>
      <c r="F35" s="788"/>
      <c r="G35" s="788"/>
      <c r="H35" s="113"/>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pans="1:256" ht="25.95" customHeight="1" x14ac:dyDescent="0.3">
      <c r="A36" s="64" t="s">
        <v>77</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row>
    <row r="37" spans="1:256" ht="49.2" customHeight="1" x14ac:dyDescent="0.3">
      <c r="A37" s="722" t="s">
        <v>91</v>
      </c>
      <c r="B37" s="722"/>
      <c r="C37" s="722"/>
      <c r="D37" s="722"/>
      <c r="E37" s="722"/>
      <c r="F37" s="722"/>
      <c r="G37" s="722"/>
      <c r="H37" s="115"/>
      <c r="I37" s="51"/>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row>
    <row r="38" spans="1:256" ht="23.4" customHeight="1" x14ac:dyDescent="0.3">
      <c r="A38" s="692" t="s">
        <v>19</v>
      </c>
      <c r="B38" s="687" t="s">
        <v>5</v>
      </c>
      <c r="C38" s="687" t="s">
        <v>300</v>
      </c>
      <c r="D38" s="687" t="s">
        <v>301</v>
      </c>
      <c r="E38" s="687" t="s">
        <v>37</v>
      </c>
      <c r="F38" s="687"/>
      <c r="G38" s="687"/>
      <c r="H38" s="51"/>
      <c r="I38" s="52"/>
      <c r="J38" s="52"/>
      <c r="K38" s="52" t="s">
        <v>48</v>
      </c>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row>
    <row r="39" spans="1:256" ht="39" customHeight="1" x14ac:dyDescent="0.3">
      <c r="A39" s="693"/>
      <c r="B39" s="687"/>
      <c r="C39" s="687"/>
      <c r="D39" s="687"/>
      <c r="E39" s="497" t="s">
        <v>105</v>
      </c>
      <c r="F39" s="497" t="s">
        <v>210</v>
      </c>
      <c r="G39" s="497" t="s">
        <v>284</v>
      </c>
      <c r="H39" s="51"/>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row>
    <row r="40" spans="1:256" ht="31.95" customHeight="1" x14ac:dyDescent="0.3">
      <c r="A40" s="83" t="s">
        <v>303</v>
      </c>
      <c r="B40" s="611"/>
      <c r="C40" s="45">
        <v>446</v>
      </c>
      <c r="D40" s="45">
        <v>446</v>
      </c>
      <c r="E40" s="600"/>
      <c r="F40" s="600"/>
      <c r="G40" s="600"/>
      <c r="H40" s="51"/>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row>
    <row r="41" spans="1:256" s="52" customFormat="1" ht="58.95" customHeight="1" x14ac:dyDescent="0.3">
      <c r="A41" s="83" t="s">
        <v>302</v>
      </c>
      <c r="B41" s="310" t="s">
        <v>304</v>
      </c>
      <c r="C41" s="45"/>
      <c r="D41" s="45"/>
      <c r="E41" s="45">
        <v>106</v>
      </c>
      <c r="F41" s="45">
        <v>106</v>
      </c>
      <c r="G41" s="45">
        <v>106</v>
      </c>
      <c r="H41" s="51"/>
    </row>
    <row r="42" spans="1:256" s="66" customFormat="1" ht="15.6" x14ac:dyDescent="0.3">
      <c r="A42" s="295"/>
      <c r="B42" s="295"/>
      <c r="C42" s="143"/>
      <c r="D42" s="144"/>
      <c r="E42" s="144"/>
      <c r="F42" s="144"/>
      <c r="G42" s="144"/>
      <c r="H42" s="144"/>
      <c r="I42" s="51"/>
      <c r="J42" s="54" t="s">
        <v>48</v>
      </c>
      <c r="K42" s="55"/>
      <c r="L42" s="55"/>
      <c r="M42" s="55"/>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row>
    <row r="43" spans="1:256" s="66" customFormat="1" ht="22.95" customHeight="1" x14ac:dyDescent="0.3">
      <c r="A43" s="687" t="s">
        <v>56</v>
      </c>
      <c r="B43" s="687" t="s">
        <v>5</v>
      </c>
      <c r="C43" s="687" t="s">
        <v>300</v>
      </c>
      <c r="D43" s="687" t="s">
        <v>301</v>
      </c>
      <c r="E43" s="687" t="s">
        <v>37</v>
      </c>
      <c r="F43" s="687"/>
      <c r="G43" s="687"/>
      <c r="I43" s="68"/>
    </row>
    <row r="44" spans="1:256" s="66" customFormat="1" ht="22.95" customHeight="1" x14ac:dyDescent="0.3">
      <c r="A44" s="687"/>
      <c r="B44" s="687"/>
      <c r="C44" s="687"/>
      <c r="D44" s="687"/>
      <c r="E44" s="497" t="s">
        <v>105</v>
      </c>
      <c r="F44" s="497" t="s">
        <v>210</v>
      </c>
      <c r="G44" s="497" t="s">
        <v>284</v>
      </c>
      <c r="I44" s="68"/>
    </row>
    <row r="45" spans="1:256" s="66" customFormat="1" ht="24.6" customHeight="1" x14ac:dyDescent="0.3">
      <c r="A45" s="117" t="s">
        <v>76</v>
      </c>
      <c r="B45" s="83"/>
      <c r="C45" s="49">
        <f>18617-211</f>
        <v>18406</v>
      </c>
      <c r="D45" s="49">
        <v>19510</v>
      </c>
      <c r="E45" s="298">
        <v>20681</v>
      </c>
      <c r="F45" s="298">
        <v>21921</v>
      </c>
      <c r="G45" s="298">
        <v>23018</v>
      </c>
      <c r="I45" s="68"/>
    </row>
    <row r="46" spans="1:256" s="66" customFormat="1" ht="33.6" customHeight="1" x14ac:dyDescent="0.3">
      <c r="A46" s="296" t="s">
        <v>16</v>
      </c>
      <c r="B46" s="145" t="s">
        <v>14</v>
      </c>
      <c r="C46" s="140">
        <f t="shared" ref="C46:G46" si="1">C45</f>
        <v>18406</v>
      </c>
      <c r="D46" s="140">
        <f t="shared" si="1"/>
        <v>19510</v>
      </c>
      <c r="E46" s="140">
        <f t="shared" si="1"/>
        <v>20681</v>
      </c>
      <c r="F46" s="140">
        <f t="shared" si="1"/>
        <v>21921</v>
      </c>
      <c r="G46" s="140">
        <f t="shared" si="1"/>
        <v>23018</v>
      </c>
      <c r="I46" s="68"/>
    </row>
    <row r="47" spans="1:256" s="66" customFormat="1" ht="15.6" x14ac:dyDescent="0.3">
      <c r="A47" s="308"/>
      <c r="B47" s="308"/>
      <c r="I47" s="68"/>
    </row>
    <row r="50" spans="7:7" x14ac:dyDescent="0.3">
      <c r="G50" s="53" t="s">
        <v>48</v>
      </c>
    </row>
  </sheetData>
  <mergeCells count="37">
    <mergeCell ref="D7:G7"/>
    <mergeCell ref="F1:G1"/>
    <mergeCell ref="D2:G2"/>
    <mergeCell ref="D3:G3"/>
    <mergeCell ref="D4:G4"/>
    <mergeCell ref="D6:G6"/>
    <mergeCell ref="A33:H33"/>
    <mergeCell ref="A18:K18"/>
    <mergeCell ref="A20:G20"/>
    <mergeCell ref="A21:G21"/>
    <mergeCell ref="A24:G24"/>
    <mergeCell ref="A25:J25"/>
    <mergeCell ref="A26:G26"/>
    <mergeCell ref="A28:A29"/>
    <mergeCell ref="B28:B29"/>
    <mergeCell ref="C28:C29"/>
    <mergeCell ref="D28:D29"/>
    <mergeCell ref="E28:G28"/>
    <mergeCell ref="A35:G35"/>
    <mergeCell ref="A37:G37"/>
    <mergeCell ref="A38:A39"/>
    <mergeCell ref="B38:B39"/>
    <mergeCell ref="C38:C39"/>
    <mergeCell ref="D38:D39"/>
    <mergeCell ref="E38:G38"/>
    <mergeCell ref="A16:K16"/>
    <mergeCell ref="A17:G17"/>
    <mergeCell ref="B14:E14"/>
    <mergeCell ref="A13:G13"/>
    <mergeCell ref="D8:G8"/>
    <mergeCell ref="D9:G9"/>
    <mergeCell ref="D10:G10"/>
    <mergeCell ref="A43:A44"/>
    <mergeCell ref="B43:B44"/>
    <mergeCell ref="C43:C44"/>
    <mergeCell ref="D43:D44"/>
    <mergeCell ref="E43:G43"/>
  </mergeCells>
  <hyperlinks>
    <hyperlink ref="G2" r:id="rId1" display="jl:31665116.100 "/>
  </hyperlinks>
  <pageMargins left="0.39370078740157483" right="0.19685039370078741" top="0.39370078740157483" bottom="0.39370078740157483" header="0.59055118110236227" footer="0.98425196850393704"/>
  <pageSetup paperSize="9" scale="75" orientation="landscape" useFirstPageNumber="1" r:id="rId2"/>
  <headerFooter alignWithMargins="0">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76"/>
  <sheetViews>
    <sheetView topLeftCell="A46" zoomScale="60" zoomScaleNormal="60" zoomScaleSheetLayoutView="70" workbookViewId="0">
      <selection activeCell="I60" sqref="I60"/>
    </sheetView>
  </sheetViews>
  <sheetFormatPr defaultRowHeight="13.8" x14ac:dyDescent="0.3"/>
  <cols>
    <col min="1" max="1" width="44.33203125" style="500" customWidth="1"/>
    <col min="2" max="2" width="19.33203125" style="500" customWidth="1"/>
    <col min="3" max="3" width="15" style="501" customWidth="1"/>
    <col min="4" max="4" width="16.33203125" style="501" customWidth="1"/>
    <col min="5" max="5" width="15.33203125" style="501" customWidth="1"/>
    <col min="6" max="6" width="14.109375" style="501" customWidth="1"/>
    <col min="7" max="7" width="15.88671875" style="501" customWidth="1"/>
    <col min="8" max="8" width="32.88671875" style="501" customWidth="1"/>
    <col min="9" max="9" width="11" style="514" customWidth="1"/>
    <col min="10" max="10" width="11.109375" style="501" customWidth="1"/>
    <col min="11" max="12" width="13.33203125" style="501" customWidth="1"/>
    <col min="13" max="13" width="13.88671875" style="501" customWidth="1"/>
    <col min="14" max="17" width="9.109375" style="501" customWidth="1"/>
    <col min="18" max="256" width="8.88671875" style="501"/>
    <col min="257" max="257" width="46.109375" style="501" customWidth="1"/>
    <col min="258" max="258" width="30.6640625" style="501" customWidth="1"/>
    <col min="259" max="259" width="20.88671875" style="501" customWidth="1"/>
    <col min="260" max="261" width="20.33203125" style="501" customWidth="1"/>
    <col min="262" max="262" width="14.6640625" style="501" customWidth="1"/>
    <col min="263" max="263" width="14" style="501" customWidth="1"/>
    <col min="264" max="264" width="32.88671875" style="501" customWidth="1"/>
    <col min="265" max="265" width="11" style="501" customWidth="1"/>
    <col min="266" max="266" width="11.109375" style="501" customWidth="1"/>
    <col min="267" max="268" width="13.33203125" style="501" customWidth="1"/>
    <col min="269" max="269" width="13.88671875" style="501" customWidth="1"/>
    <col min="270" max="273" width="9.109375" style="501" customWidth="1"/>
    <col min="274" max="512" width="8.88671875" style="501"/>
    <col min="513" max="513" width="46.109375" style="501" customWidth="1"/>
    <col min="514" max="514" width="30.6640625" style="501" customWidth="1"/>
    <col min="515" max="515" width="20.88671875" style="501" customWidth="1"/>
    <col min="516" max="517" width="20.33203125" style="501" customWidth="1"/>
    <col min="518" max="518" width="14.6640625" style="501" customWidth="1"/>
    <col min="519" max="519" width="14" style="501" customWidth="1"/>
    <col min="520" max="520" width="32.88671875" style="501" customWidth="1"/>
    <col min="521" max="521" width="11" style="501" customWidth="1"/>
    <col min="522" max="522" width="11.109375" style="501" customWidth="1"/>
    <col min="523" max="524" width="13.33203125" style="501" customWidth="1"/>
    <col min="525" max="525" width="13.88671875" style="501" customWidth="1"/>
    <col min="526" max="529" width="9.109375" style="501" customWidth="1"/>
    <col min="530" max="768" width="8.88671875" style="501"/>
    <col min="769" max="769" width="46.109375" style="501" customWidth="1"/>
    <col min="770" max="770" width="30.6640625" style="501" customWidth="1"/>
    <col min="771" max="771" width="20.88671875" style="501" customWidth="1"/>
    <col min="772" max="773" width="20.33203125" style="501" customWidth="1"/>
    <col min="774" max="774" width="14.6640625" style="501" customWidth="1"/>
    <col min="775" max="775" width="14" style="501" customWidth="1"/>
    <col min="776" max="776" width="32.88671875" style="501" customWidth="1"/>
    <col min="777" max="777" width="11" style="501" customWidth="1"/>
    <col min="778" max="778" width="11.109375" style="501" customWidth="1"/>
    <col min="779" max="780" width="13.33203125" style="501" customWidth="1"/>
    <col min="781" max="781" width="13.88671875" style="501" customWidth="1"/>
    <col min="782" max="785" width="9.109375" style="501" customWidth="1"/>
    <col min="786" max="1024" width="8.88671875" style="501"/>
    <col min="1025" max="1025" width="46.109375" style="501" customWidth="1"/>
    <col min="1026" max="1026" width="30.6640625" style="501" customWidth="1"/>
    <col min="1027" max="1027" width="20.88671875" style="501" customWidth="1"/>
    <col min="1028" max="1029" width="20.33203125" style="501" customWidth="1"/>
    <col min="1030" max="1030" width="14.6640625" style="501" customWidth="1"/>
    <col min="1031" max="1031" width="14" style="501" customWidth="1"/>
    <col min="1032" max="1032" width="32.88671875" style="501" customWidth="1"/>
    <col min="1033" max="1033" width="11" style="501" customWidth="1"/>
    <col min="1034" max="1034" width="11.109375" style="501" customWidth="1"/>
    <col min="1035" max="1036" width="13.33203125" style="501" customWidth="1"/>
    <col min="1037" max="1037" width="13.88671875" style="501" customWidth="1"/>
    <col min="1038" max="1041" width="9.109375" style="501" customWidth="1"/>
    <col min="1042" max="1280" width="8.88671875" style="501"/>
    <col min="1281" max="1281" width="46.109375" style="501" customWidth="1"/>
    <col min="1282" max="1282" width="30.6640625" style="501" customWidth="1"/>
    <col min="1283" max="1283" width="20.88671875" style="501" customWidth="1"/>
    <col min="1284" max="1285" width="20.33203125" style="501" customWidth="1"/>
    <col min="1286" max="1286" width="14.6640625" style="501" customWidth="1"/>
    <col min="1287" max="1287" width="14" style="501" customWidth="1"/>
    <col min="1288" max="1288" width="32.88671875" style="501" customWidth="1"/>
    <col min="1289" max="1289" width="11" style="501" customWidth="1"/>
    <col min="1290" max="1290" width="11.109375" style="501" customWidth="1"/>
    <col min="1291" max="1292" width="13.33203125" style="501" customWidth="1"/>
    <col min="1293" max="1293" width="13.88671875" style="501" customWidth="1"/>
    <col min="1294" max="1297" width="9.109375" style="501" customWidth="1"/>
    <col min="1298" max="1536" width="8.88671875" style="501"/>
    <col min="1537" max="1537" width="46.109375" style="501" customWidth="1"/>
    <col min="1538" max="1538" width="30.6640625" style="501" customWidth="1"/>
    <col min="1539" max="1539" width="20.88671875" style="501" customWidth="1"/>
    <col min="1540" max="1541" width="20.33203125" style="501" customWidth="1"/>
    <col min="1542" max="1542" width="14.6640625" style="501" customWidth="1"/>
    <col min="1543" max="1543" width="14" style="501" customWidth="1"/>
    <col min="1544" max="1544" width="32.88671875" style="501" customWidth="1"/>
    <col min="1545" max="1545" width="11" style="501" customWidth="1"/>
    <col min="1546" max="1546" width="11.109375" style="501" customWidth="1"/>
    <col min="1547" max="1548" width="13.33203125" style="501" customWidth="1"/>
    <col min="1549" max="1549" width="13.88671875" style="501" customWidth="1"/>
    <col min="1550" max="1553" width="9.109375" style="501" customWidth="1"/>
    <col min="1554" max="1792" width="8.88671875" style="501"/>
    <col min="1793" max="1793" width="46.109375" style="501" customWidth="1"/>
    <col min="1794" max="1794" width="30.6640625" style="501" customWidth="1"/>
    <col min="1795" max="1795" width="20.88671875" style="501" customWidth="1"/>
    <col min="1796" max="1797" width="20.33203125" style="501" customWidth="1"/>
    <col min="1798" max="1798" width="14.6640625" style="501" customWidth="1"/>
    <col min="1799" max="1799" width="14" style="501" customWidth="1"/>
    <col min="1800" max="1800" width="32.88671875" style="501" customWidth="1"/>
    <col min="1801" max="1801" width="11" style="501" customWidth="1"/>
    <col min="1802" max="1802" width="11.109375" style="501" customWidth="1"/>
    <col min="1803" max="1804" width="13.33203125" style="501" customWidth="1"/>
    <col min="1805" max="1805" width="13.88671875" style="501" customWidth="1"/>
    <col min="1806" max="1809" width="9.109375" style="501" customWidth="1"/>
    <col min="1810" max="2048" width="8.88671875" style="501"/>
    <col min="2049" max="2049" width="46.109375" style="501" customWidth="1"/>
    <col min="2050" max="2050" width="30.6640625" style="501" customWidth="1"/>
    <col min="2051" max="2051" width="20.88671875" style="501" customWidth="1"/>
    <col min="2052" max="2053" width="20.33203125" style="501" customWidth="1"/>
    <col min="2054" max="2054" width="14.6640625" style="501" customWidth="1"/>
    <col min="2055" max="2055" width="14" style="501" customWidth="1"/>
    <col min="2056" max="2056" width="32.88671875" style="501" customWidth="1"/>
    <col min="2057" max="2057" width="11" style="501" customWidth="1"/>
    <col min="2058" max="2058" width="11.109375" style="501" customWidth="1"/>
    <col min="2059" max="2060" width="13.33203125" style="501" customWidth="1"/>
    <col min="2061" max="2061" width="13.88671875" style="501" customWidth="1"/>
    <col min="2062" max="2065" width="9.109375" style="501" customWidth="1"/>
    <col min="2066" max="2304" width="8.88671875" style="501"/>
    <col min="2305" max="2305" width="46.109375" style="501" customWidth="1"/>
    <col min="2306" max="2306" width="30.6640625" style="501" customWidth="1"/>
    <col min="2307" max="2307" width="20.88671875" style="501" customWidth="1"/>
    <col min="2308" max="2309" width="20.33203125" style="501" customWidth="1"/>
    <col min="2310" max="2310" width="14.6640625" style="501" customWidth="1"/>
    <col min="2311" max="2311" width="14" style="501" customWidth="1"/>
    <col min="2312" max="2312" width="32.88671875" style="501" customWidth="1"/>
    <col min="2313" max="2313" width="11" style="501" customWidth="1"/>
    <col min="2314" max="2314" width="11.109375" style="501" customWidth="1"/>
    <col min="2315" max="2316" width="13.33203125" style="501" customWidth="1"/>
    <col min="2317" max="2317" width="13.88671875" style="501" customWidth="1"/>
    <col min="2318" max="2321" width="9.109375" style="501" customWidth="1"/>
    <col min="2322" max="2560" width="8.88671875" style="501"/>
    <col min="2561" max="2561" width="46.109375" style="501" customWidth="1"/>
    <col min="2562" max="2562" width="30.6640625" style="501" customWidth="1"/>
    <col min="2563" max="2563" width="20.88671875" style="501" customWidth="1"/>
    <col min="2564" max="2565" width="20.33203125" style="501" customWidth="1"/>
    <col min="2566" max="2566" width="14.6640625" style="501" customWidth="1"/>
    <col min="2567" max="2567" width="14" style="501" customWidth="1"/>
    <col min="2568" max="2568" width="32.88671875" style="501" customWidth="1"/>
    <col min="2569" max="2569" width="11" style="501" customWidth="1"/>
    <col min="2570" max="2570" width="11.109375" style="501" customWidth="1"/>
    <col min="2571" max="2572" width="13.33203125" style="501" customWidth="1"/>
    <col min="2573" max="2573" width="13.88671875" style="501" customWidth="1"/>
    <col min="2574" max="2577" width="9.109375" style="501" customWidth="1"/>
    <col min="2578" max="2816" width="8.88671875" style="501"/>
    <col min="2817" max="2817" width="46.109375" style="501" customWidth="1"/>
    <col min="2818" max="2818" width="30.6640625" style="501" customWidth="1"/>
    <col min="2819" max="2819" width="20.88671875" style="501" customWidth="1"/>
    <col min="2820" max="2821" width="20.33203125" style="501" customWidth="1"/>
    <col min="2822" max="2822" width="14.6640625" style="501" customWidth="1"/>
    <col min="2823" max="2823" width="14" style="501" customWidth="1"/>
    <col min="2824" max="2824" width="32.88671875" style="501" customWidth="1"/>
    <col min="2825" max="2825" width="11" style="501" customWidth="1"/>
    <col min="2826" max="2826" width="11.109375" style="501" customWidth="1"/>
    <col min="2827" max="2828" width="13.33203125" style="501" customWidth="1"/>
    <col min="2829" max="2829" width="13.88671875" style="501" customWidth="1"/>
    <col min="2830" max="2833" width="9.109375" style="501" customWidth="1"/>
    <col min="2834" max="3072" width="8.88671875" style="501"/>
    <col min="3073" max="3073" width="46.109375" style="501" customWidth="1"/>
    <col min="3074" max="3074" width="30.6640625" style="501" customWidth="1"/>
    <col min="3075" max="3075" width="20.88671875" style="501" customWidth="1"/>
    <col min="3076" max="3077" width="20.33203125" style="501" customWidth="1"/>
    <col min="3078" max="3078" width="14.6640625" style="501" customWidth="1"/>
    <col min="3079" max="3079" width="14" style="501" customWidth="1"/>
    <col min="3080" max="3080" width="32.88671875" style="501" customWidth="1"/>
    <col min="3081" max="3081" width="11" style="501" customWidth="1"/>
    <col min="3082" max="3082" width="11.109375" style="501" customWidth="1"/>
    <col min="3083" max="3084" width="13.33203125" style="501" customWidth="1"/>
    <col min="3085" max="3085" width="13.88671875" style="501" customWidth="1"/>
    <col min="3086" max="3089" width="9.109375" style="501" customWidth="1"/>
    <col min="3090" max="3328" width="8.88671875" style="501"/>
    <col min="3329" max="3329" width="46.109375" style="501" customWidth="1"/>
    <col min="3330" max="3330" width="30.6640625" style="501" customWidth="1"/>
    <col min="3331" max="3331" width="20.88671875" style="501" customWidth="1"/>
    <col min="3332" max="3333" width="20.33203125" style="501" customWidth="1"/>
    <col min="3334" max="3334" width="14.6640625" style="501" customWidth="1"/>
    <col min="3335" max="3335" width="14" style="501" customWidth="1"/>
    <col min="3336" max="3336" width="32.88671875" style="501" customWidth="1"/>
    <col min="3337" max="3337" width="11" style="501" customWidth="1"/>
    <col min="3338" max="3338" width="11.109375" style="501" customWidth="1"/>
    <col min="3339" max="3340" width="13.33203125" style="501" customWidth="1"/>
    <col min="3341" max="3341" width="13.88671875" style="501" customWidth="1"/>
    <col min="3342" max="3345" width="9.109375" style="501" customWidth="1"/>
    <col min="3346" max="3584" width="8.88671875" style="501"/>
    <col min="3585" max="3585" width="46.109375" style="501" customWidth="1"/>
    <col min="3586" max="3586" width="30.6640625" style="501" customWidth="1"/>
    <col min="3587" max="3587" width="20.88671875" style="501" customWidth="1"/>
    <col min="3588" max="3589" width="20.33203125" style="501" customWidth="1"/>
    <col min="3590" max="3590" width="14.6640625" style="501" customWidth="1"/>
    <col min="3591" max="3591" width="14" style="501" customWidth="1"/>
    <col min="3592" max="3592" width="32.88671875" style="501" customWidth="1"/>
    <col min="3593" max="3593" width="11" style="501" customWidth="1"/>
    <col min="3594" max="3594" width="11.109375" style="501" customWidth="1"/>
    <col min="3595" max="3596" width="13.33203125" style="501" customWidth="1"/>
    <col min="3597" max="3597" width="13.88671875" style="501" customWidth="1"/>
    <col min="3598" max="3601" width="9.109375" style="501" customWidth="1"/>
    <col min="3602" max="3840" width="8.88671875" style="501"/>
    <col min="3841" max="3841" width="46.109375" style="501" customWidth="1"/>
    <col min="3842" max="3842" width="30.6640625" style="501" customWidth="1"/>
    <col min="3843" max="3843" width="20.88671875" style="501" customWidth="1"/>
    <col min="3844" max="3845" width="20.33203125" style="501" customWidth="1"/>
    <col min="3846" max="3846" width="14.6640625" style="501" customWidth="1"/>
    <col min="3847" max="3847" width="14" style="501" customWidth="1"/>
    <col min="3848" max="3848" width="32.88671875" style="501" customWidth="1"/>
    <col min="3849" max="3849" width="11" style="501" customWidth="1"/>
    <col min="3850" max="3850" width="11.109375" style="501" customWidth="1"/>
    <col min="3851" max="3852" width="13.33203125" style="501" customWidth="1"/>
    <col min="3853" max="3853" width="13.88671875" style="501" customWidth="1"/>
    <col min="3854" max="3857" width="9.109375" style="501" customWidth="1"/>
    <col min="3858" max="4096" width="8.88671875" style="501"/>
    <col min="4097" max="4097" width="46.109375" style="501" customWidth="1"/>
    <col min="4098" max="4098" width="30.6640625" style="501" customWidth="1"/>
    <col min="4099" max="4099" width="20.88671875" style="501" customWidth="1"/>
    <col min="4100" max="4101" width="20.33203125" style="501" customWidth="1"/>
    <col min="4102" max="4102" width="14.6640625" style="501" customWidth="1"/>
    <col min="4103" max="4103" width="14" style="501" customWidth="1"/>
    <col min="4104" max="4104" width="32.88671875" style="501" customWidth="1"/>
    <col min="4105" max="4105" width="11" style="501" customWidth="1"/>
    <col min="4106" max="4106" width="11.109375" style="501" customWidth="1"/>
    <col min="4107" max="4108" width="13.33203125" style="501" customWidth="1"/>
    <col min="4109" max="4109" width="13.88671875" style="501" customWidth="1"/>
    <col min="4110" max="4113" width="9.109375" style="501" customWidth="1"/>
    <col min="4114" max="4352" width="8.88671875" style="501"/>
    <col min="4353" max="4353" width="46.109375" style="501" customWidth="1"/>
    <col min="4354" max="4354" width="30.6640625" style="501" customWidth="1"/>
    <col min="4355" max="4355" width="20.88671875" style="501" customWidth="1"/>
    <col min="4356" max="4357" width="20.33203125" style="501" customWidth="1"/>
    <col min="4358" max="4358" width="14.6640625" style="501" customWidth="1"/>
    <col min="4359" max="4359" width="14" style="501" customWidth="1"/>
    <col min="4360" max="4360" width="32.88671875" style="501" customWidth="1"/>
    <col min="4361" max="4361" width="11" style="501" customWidth="1"/>
    <col min="4362" max="4362" width="11.109375" style="501" customWidth="1"/>
    <col min="4363" max="4364" width="13.33203125" style="501" customWidth="1"/>
    <col min="4365" max="4365" width="13.88671875" style="501" customWidth="1"/>
    <col min="4366" max="4369" width="9.109375" style="501" customWidth="1"/>
    <col min="4370" max="4608" width="8.88671875" style="501"/>
    <col min="4609" max="4609" width="46.109375" style="501" customWidth="1"/>
    <col min="4610" max="4610" width="30.6640625" style="501" customWidth="1"/>
    <col min="4611" max="4611" width="20.88671875" style="501" customWidth="1"/>
    <col min="4612" max="4613" width="20.33203125" style="501" customWidth="1"/>
    <col min="4614" max="4614" width="14.6640625" style="501" customWidth="1"/>
    <col min="4615" max="4615" width="14" style="501" customWidth="1"/>
    <col min="4616" max="4616" width="32.88671875" style="501" customWidth="1"/>
    <col min="4617" max="4617" width="11" style="501" customWidth="1"/>
    <col min="4618" max="4618" width="11.109375" style="501" customWidth="1"/>
    <col min="4619" max="4620" width="13.33203125" style="501" customWidth="1"/>
    <col min="4621" max="4621" width="13.88671875" style="501" customWidth="1"/>
    <col min="4622" max="4625" width="9.109375" style="501" customWidth="1"/>
    <col min="4626" max="4864" width="8.88671875" style="501"/>
    <col min="4865" max="4865" width="46.109375" style="501" customWidth="1"/>
    <col min="4866" max="4866" width="30.6640625" style="501" customWidth="1"/>
    <col min="4867" max="4867" width="20.88671875" style="501" customWidth="1"/>
    <col min="4868" max="4869" width="20.33203125" style="501" customWidth="1"/>
    <col min="4870" max="4870" width="14.6640625" style="501" customWidth="1"/>
    <col min="4871" max="4871" width="14" style="501" customWidth="1"/>
    <col min="4872" max="4872" width="32.88671875" style="501" customWidth="1"/>
    <col min="4873" max="4873" width="11" style="501" customWidth="1"/>
    <col min="4874" max="4874" width="11.109375" style="501" customWidth="1"/>
    <col min="4875" max="4876" width="13.33203125" style="501" customWidth="1"/>
    <col min="4877" max="4877" width="13.88671875" style="501" customWidth="1"/>
    <col min="4878" max="4881" width="9.109375" style="501" customWidth="1"/>
    <col min="4882" max="5120" width="8.88671875" style="501"/>
    <col min="5121" max="5121" width="46.109375" style="501" customWidth="1"/>
    <col min="5122" max="5122" width="30.6640625" style="501" customWidth="1"/>
    <col min="5123" max="5123" width="20.88671875" style="501" customWidth="1"/>
    <col min="5124" max="5125" width="20.33203125" style="501" customWidth="1"/>
    <col min="5126" max="5126" width="14.6640625" style="501" customWidth="1"/>
    <col min="5127" max="5127" width="14" style="501" customWidth="1"/>
    <col min="5128" max="5128" width="32.88671875" style="501" customWidth="1"/>
    <col min="5129" max="5129" width="11" style="501" customWidth="1"/>
    <col min="5130" max="5130" width="11.109375" style="501" customWidth="1"/>
    <col min="5131" max="5132" width="13.33203125" style="501" customWidth="1"/>
    <col min="5133" max="5133" width="13.88671875" style="501" customWidth="1"/>
    <col min="5134" max="5137" width="9.109375" style="501" customWidth="1"/>
    <col min="5138" max="5376" width="8.88671875" style="501"/>
    <col min="5377" max="5377" width="46.109375" style="501" customWidth="1"/>
    <col min="5378" max="5378" width="30.6640625" style="501" customWidth="1"/>
    <col min="5379" max="5379" width="20.88671875" style="501" customWidth="1"/>
    <col min="5380" max="5381" width="20.33203125" style="501" customWidth="1"/>
    <col min="5382" max="5382" width="14.6640625" style="501" customWidth="1"/>
    <col min="5383" max="5383" width="14" style="501" customWidth="1"/>
    <col min="5384" max="5384" width="32.88671875" style="501" customWidth="1"/>
    <col min="5385" max="5385" width="11" style="501" customWidth="1"/>
    <col min="5386" max="5386" width="11.109375" style="501" customWidth="1"/>
    <col min="5387" max="5388" width="13.33203125" style="501" customWidth="1"/>
    <col min="5389" max="5389" width="13.88671875" style="501" customWidth="1"/>
    <col min="5390" max="5393" width="9.109375" style="501" customWidth="1"/>
    <col min="5394" max="5632" width="8.88671875" style="501"/>
    <col min="5633" max="5633" width="46.109375" style="501" customWidth="1"/>
    <col min="5634" max="5634" width="30.6640625" style="501" customWidth="1"/>
    <col min="5635" max="5635" width="20.88671875" style="501" customWidth="1"/>
    <col min="5636" max="5637" width="20.33203125" style="501" customWidth="1"/>
    <col min="5638" max="5638" width="14.6640625" style="501" customWidth="1"/>
    <col min="5639" max="5639" width="14" style="501" customWidth="1"/>
    <col min="5640" max="5640" width="32.88671875" style="501" customWidth="1"/>
    <col min="5641" max="5641" width="11" style="501" customWidth="1"/>
    <col min="5642" max="5642" width="11.109375" style="501" customWidth="1"/>
    <col min="5643" max="5644" width="13.33203125" style="501" customWidth="1"/>
    <col min="5645" max="5645" width="13.88671875" style="501" customWidth="1"/>
    <col min="5646" max="5649" width="9.109375" style="501" customWidth="1"/>
    <col min="5650" max="5888" width="8.88671875" style="501"/>
    <col min="5889" max="5889" width="46.109375" style="501" customWidth="1"/>
    <col min="5890" max="5890" width="30.6640625" style="501" customWidth="1"/>
    <col min="5891" max="5891" width="20.88671875" style="501" customWidth="1"/>
    <col min="5892" max="5893" width="20.33203125" style="501" customWidth="1"/>
    <col min="5894" max="5894" width="14.6640625" style="501" customWidth="1"/>
    <col min="5895" max="5895" width="14" style="501" customWidth="1"/>
    <col min="5896" max="5896" width="32.88671875" style="501" customWidth="1"/>
    <col min="5897" max="5897" width="11" style="501" customWidth="1"/>
    <col min="5898" max="5898" width="11.109375" style="501" customWidth="1"/>
    <col min="5899" max="5900" width="13.33203125" style="501" customWidth="1"/>
    <col min="5901" max="5901" width="13.88671875" style="501" customWidth="1"/>
    <col min="5902" max="5905" width="9.109375" style="501" customWidth="1"/>
    <col min="5906" max="6144" width="8.88671875" style="501"/>
    <col min="6145" max="6145" width="46.109375" style="501" customWidth="1"/>
    <col min="6146" max="6146" width="30.6640625" style="501" customWidth="1"/>
    <col min="6147" max="6147" width="20.88671875" style="501" customWidth="1"/>
    <col min="6148" max="6149" width="20.33203125" style="501" customWidth="1"/>
    <col min="6150" max="6150" width="14.6640625" style="501" customWidth="1"/>
    <col min="6151" max="6151" width="14" style="501" customWidth="1"/>
    <col min="6152" max="6152" width="32.88671875" style="501" customWidth="1"/>
    <col min="6153" max="6153" width="11" style="501" customWidth="1"/>
    <col min="6154" max="6154" width="11.109375" style="501" customWidth="1"/>
    <col min="6155" max="6156" width="13.33203125" style="501" customWidth="1"/>
    <col min="6157" max="6157" width="13.88671875" style="501" customWidth="1"/>
    <col min="6158" max="6161" width="9.109375" style="501" customWidth="1"/>
    <col min="6162" max="6400" width="8.88671875" style="501"/>
    <col min="6401" max="6401" width="46.109375" style="501" customWidth="1"/>
    <col min="6402" max="6402" width="30.6640625" style="501" customWidth="1"/>
    <col min="6403" max="6403" width="20.88671875" style="501" customWidth="1"/>
    <col min="6404" max="6405" width="20.33203125" style="501" customWidth="1"/>
    <col min="6406" max="6406" width="14.6640625" style="501" customWidth="1"/>
    <col min="6407" max="6407" width="14" style="501" customWidth="1"/>
    <col min="6408" max="6408" width="32.88671875" style="501" customWidth="1"/>
    <col min="6409" max="6409" width="11" style="501" customWidth="1"/>
    <col min="6410" max="6410" width="11.109375" style="501" customWidth="1"/>
    <col min="6411" max="6412" width="13.33203125" style="501" customWidth="1"/>
    <col min="6413" max="6413" width="13.88671875" style="501" customWidth="1"/>
    <col min="6414" max="6417" width="9.109375" style="501" customWidth="1"/>
    <col min="6418" max="6656" width="8.88671875" style="501"/>
    <col min="6657" max="6657" width="46.109375" style="501" customWidth="1"/>
    <col min="6658" max="6658" width="30.6640625" style="501" customWidth="1"/>
    <col min="6659" max="6659" width="20.88671875" style="501" customWidth="1"/>
    <col min="6660" max="6661" width="20.33203125" style="501" customWidth="1"/>
    <col min="6662" max="6662" width="14.6640625" style="501" customWidth="1"/>
    <col min="6663" max="6663" width="14" style="501" customWidth="1"/>
    <col min="6664" max="6664" width="32.88671875" style="501" customWidth="1"/>
    <col min="6665" max="6665" width="11" style="501" customWidth="1"/>
    <col min="6666" max="6666" width="11.109375" style="501" customWidth="1"/>
    <col min="6667" max="6668" width="13.33203125" style="501" customWidth="1"/>
    <col min="6669" max="6669" width="13.88671875" style="501" customWidth="1"/>
    <col min="6670" max="6673" width="9.109375" style="501" customWidth="1"/>
    <col min="6674" max="6912" width="8.88671875" style="501"/>
    <col min="6913" max="6913" width="46.109375" style="501" customWidth="1"/>
    <col min="6914" max="6914" width="30.6640625" style="501" customWidth="1"/>
    <col min="6915" max="6915" width="20.88671875" style="501" customWidth="1"/>
    <col min="6916" max="6917" width="20.33203125" style="501" customWidth="1"/>
    <col min="6918" max="6918" width="14.6640625" style="501" customWidth="1"/>
    <col min="6919" max="6919" width="14" style="501" customWidth="1"/>
    <col min="6920" max="6920" width="32.88671875" style="501" customWidth="1"/>
    <col min="6921" max="6921" width="11" style="501" customWidth="1"/>
    <col min="6922" max="6922" width="11.109375" style="501" customWidth="1"/>
    <col min="6923" max="6924" width="13.33203125" style="501" customWidth="1"/>
    <col min="6925" max="6925" width="13.88671875" style="501" customWidth="1"/>
    <col min="6926" max="6929" width="9.109375" style="501" customWidth="1"/>
    <col min="6930" max="7168" width="8.88671875" style="501"/>
    <col min="7169" max="7169" width="46.109375" style="501" customWidth="1"/>
    <col min="7170" max="7170" width="30.6640625" style="501" customWidth="1"/>
    <col min="7171" max="7171" width="20.88671875" style="501" customWidth="1"/>
    <col min="7172" max="7173" width="20.33203125" style="501" customWidth="1"/>
    <col min="7174" max="7174" width="14.6640625" style="501" customWidth="1"/>
    <col min="7175" max="7175" width="14" style="501" customWidth="1"/>
    <col min="7176" max="7176" width="32.88671875" style="501" customWidth="1"/>
    <col min="7177" max="7177" width="11" style="501" customWidth="1"/>
    <col min="7178" max="7178" width="11.109375" style="501" customWidth="1"/>
    <col min="7179" max="7180" width="13.33203125" style="501" customWidth="1"/>
    <col min="7181" max="7181" width="13.88671875" style="501" customWidth="1"/>
    <col min="7182" max="7185" width="9.109375" style="501" customWidth="1"/>
    <col min="7186" max="7424" width="8.88671875" style="501"/>
    <col min="7425" max="7425" width="46.109375" style="501" customWidth="1"/>
    <col min="7426" max="7426" width="30.6640625" style="501" customWidth="1"/>
    <col min="7427" max="7427" width="20.88671875" style="501" customWidth="1"/>
    <col min="7428" max="7429" width="20.33203125" style="501" customWidth="1"/>
    <col min="7430" max="7430" width="14.6640625" style="501" customWidth="1"/>
    <col min="7431" max="7431" width="14" style="501" customWidth="1"/>
    <col min="7432" max="7432" width="32.88671875" style="501" customWidth="1"/>
    <col min="7433" max="7433" width="11" style="501" customWidth="1"/>
    <col min="7434" max="7434" width="11.109375" style="501" customWidth="1"/>
    <col min="7435" max="7436" width="13.33203125" style="501" customWidth="1"/>
    <col min="7437" max="7437" width="13.88671875" style="501" customWidth="1"/>
    <col min="7438" max="7441" width="9.109375" style="501" customWidth="1"/>
    <col min="7442" max="7680" width="8.88671875" style="501"/>
    <col min="7681" max="7681" width="46.109375" style="501" customWidth="1"/>
    <col min="7682" max="7682" width="30.6640625" style="501" customWidth="1"/>
    <col min="7683" max="7683" width="20.88671875" style="501" customWidth="1"/>
    <col min="7684" max="7685" width="20.33203125" style="501" customWidth="1"/>
    <col min="7686" max="7686" width="14.6640625" style="501" customWidth="1"/>
    <col min="7687" max="7687" width="14" style="501" customWidth="1"/>
    <col min="7688" max="7688" width="32.88671875" style="501" customWidth="1"/>
    <col min="7689" max="7689" width="11" style="501" customWidth="1"/>
    <col min="7690" max="7690" width="11.109375" style="501" customWidth="1"/>
    <col min="7691" max="7692" width="13.33203125" style="501" customWidth="1"/>
    <col min="7693" max="7693" width="13.88671875" style="501" customWidth="1"/>
    <col min="7694" max="7697" width="9.109375" style="501" customWidth="1"/>
    <col min="7698" max="7936" width="8.88671875" style="501"/>
    <col min="7937" max="7937" width="46.109375" style="501" customWidth="1"/>
    <col min="7938" max="7938" width="30.6640625" style="501" customWidth="1"/>
    <col min="7939" max="7939" width="20.88671875" style="501" customWidth="1"/>
    <col min="7940" max="7941" width="20.33203125" style="501" customWidth="1"/>
    <col min="7942" max="7942" width="14.6640625" style="501" customWidth="1"/>
    <col min="7943" max="7943" width="14" style="501" customWidth="1"/>
    <col min="7944" max="7944" width="32.88671875" style="501" customWidth="1"/>
    <col min="7945" max="7945" width="11" style="501" customWidth="1"/>
    <col min="7946" max="7946" width="11.109375" style="501" customWidth="1"/>
    <col min="7947" max="7948" width="13.33203125" style="501" customWidth="1"/>
    <col min="7949" max="7949" width="13.88671875" style="501" customWidth="1"/>
    <col min="7950" max="7953" width="9.109375" style="501" customWidth="1"/>
    <col min="7954" max="8192" width="8.88671875" style="501"/>
    <col min="8193" max="8193" width="46.109375" style="501" customWidth="1"/>
    <col min="8194" max="8194" width="30.6640625" style="501" customWidth="1"/>
    <col min="8195" max="8195" width="20.88671875" style="501" customWidth="1"/>
    <col min="8196" max="8197" width="20.33203125" style="501" customWidth="1"/>
    <col min="8198" max="8198" width="14.6640625" style="501" customWidth="1"/>
    <col min="8199" max="8199" width="14" style="501" customWidth="1"/>
    <col min="8200" max="8200" width="32.88671875" style="501" customWidth="1"/>
    <col min="8201" max="8201" width="11" style="501" customWidth="1"/>
    <col min="8202" max="8202" width="11.109375" style="501" customWidth="1"/>
    <col min="8203" max="8204" width="13.33203125" style="501" customWidth="1"/>
    <col min="8205" max="8205" width="13.88671875" style="501" customWidth="1"/>
    <col min="8206" max="8209" width="9.109375" style="501" customWidth="1"/>
    <col min="8210" max="8448" width="8.88671875" style="501"/>
    <col min="8449" max="8449" width="46.109375" style="501" customWidth="1"/>
    <col min="8450" max="8450" width="30.6640625" style="501" customWidth="1"/>
    <col min="8451" max="8451" width="20.88671875" style="501" customWidth="1"/>
    <col min="8452" max="8453" width="20.33203125" style="501" customWidth="1"/>
    <col min="8454" max="8454" width="14.6640625" style="501" customWidth="1"/>
    <col min="8455" max="8455" width="14" style="501" customWidth="1"/>
    <col min="8456" max="8456" width="32.88671875" style="501" customWidth="1"/>
    <col min="8457" max="8457" width="11" style="501" customWidth="1"/>
    <col min="8458" max="8458" width="11.109375" style="501" customWidth="1"/>
    <col min="8459" max="8460" width="13.33203125" style="501" customWidth="1"/>
    <col min="8461" max="8461" width="13.88671875" style="501" customWidth="1"/>
    <col min="8462" max="8465" width="9.109375" style="501" customWidth="1"/>
    <col min="8466" max="8704" width="8.88671875" style="501"/>
    <col min="8705" max="8705" width="46.109375" style="501" customWidth="1"/>
    <col min="8706" max="8706" width="30.6640625" style="501" customWidth="1"/>
    <col min="8707" max="8707" width="20.88671875" style="501" customWidth="1"/>
    <col min="8708" max="8709" width="20.33203125" style="501" customWidth="1"/>
    <col min="8710" max="8710" width="14.6640625" style="501" customWidth="1"/>
    <col min="8711" max="8711" width="14" style="501" customWidth="1"/>
    <col min="8712" max="8712" width="32.88671875" style="501" customWidth="1"/>
    <col min="8713" max="8713" width="11" style="501" customWidth="1"/>
    <col min="8714" max="8714" width="11.109375" style="501" customWidth="1"/>
    <col min="8715" max="8716" width="13.33203125" style="501" customWidth="1"/>
    <col min="8717" max="8717" width="13.88671875" style="501" customWidth="1"/>
    <col min="8718" max="8721" width="9.109375" style="501" customWidth="1"/>
    <col min="8722" max="8960" width="8.88671875" style="501"/>
    <col min="8961" max="8961" width="46.109375" style="501" customWidth="1"/>
    <col min="8962" max="8962" width="30.6640625" style="501" customWidth="1"/>
    <col min="8963" max="8963" width="20.88671875" style="501" customWidth="1"/>
    <col min="8964" max="8965" width="20.33203125" style="501" customWidth="1"/>
    <col min="8966" max="8966" width="14.6640625" style="501" customWidth="1"/>
    <col min="8967" max="8967" width="14" style="501" customWidth="1"/>
    <col min="8968" max="8968" width="32.88671875" style="501" customWidth="1"/>
    <col min="8969" max="8969" width="11" style="501" customWidth="1"/>
    <col min="8970" max="8970" width="11.109375" style="501" customWidth="1"/>
    <col min="8971" max="8972" width="13.33203125" style="501" customWidth="1"/>
    <col min="8973" max="8973" width="13.88671875" style="501" customWidth="1"/>
    <col min="8974" max="8977" width="9.109375" style="501" customWidth="1"/>
    <col min="8978" max="9216" width="8.88671875" style="501"/>
    <col min="9217" max="9217" width="46.109375" style="501" customWidth="1"/>
    <col min="9218" max="9218" width="30.6640625" style="501" customWidth="1"/>
    <col min="9219" max="9219" width="20.88671875" style="501" customWidth="1"/>
    <col min="9220" max="9221" width="20.33203125" style="501" customWidth="1"/>
    <col min="9222" max="9222" width="14.6640625" style="501" customWidth="1"/>
    <col min="9223" max="9223" width="14" style="501" customWidth="1"/>
    <col min="9224" max="9224" width="32.88671875" style="501" customWidth="1"/>
    <col min="9225" max="9225" width="11" style="501" customWidth="1"/>
    <col min="9226" max="9226" width="11.109375" style="501" customWidth="1"/>
    <col min="9227" max="9228" width="13.33203125" style="501" customWidth="1"/>
    <col min="9229" max="9229" width="13.88671875" style="501" customWidth="1"/>
    <col min="9230" max="9233" width="9.109375" style="501" customWidth="1"/>
    <col min="9234" max="9472" width="8.88671875" style="501"/>
    <col min="9473" max="9473" width="46.109375" style="501" customWidth="1"/>
    <col min="9474" max="9474" width="30.6640625" style="501" customWidth="1"/>
    <col min="9475" max="9475" width="20.88671875" style="501" customWidth="1"/>
    <col min="9476" max="9477" width="20.33203125" style="501" customWidth="1"/>
    <col min="9478" max="9478" width="14.6640625" style="501" customWidth="1"/>
    <col min="9479" max="9479" width="14" style="501" customWidth="1"/>
    <col min="9480" max="9480" width="32.88671875" style="501" customWidth="1"/>
    <col min="9481" max="9481" width="11" style="501" customWidth="1"/>
    <col min="9482" max="9482" width="11.109375" style="501" customWidth="1"/>
    <col min="9483" max="9484" width="13.33203125" style="501" customWidth="1"/>
    <col min="9485" max="9485" width="13.88671875" style="501" customWidth="1"/>
    <col min="9486" max="9489" width="9.109375" style="501" customWidth="1"/>
    <col min="9490" max="9728" width="8.88671875" style="501"/>
    <col min="9729" max="9729" width="46.109375" style="501" customWidth="1"/>
    <col min="9730" max="9730" width="30.6640625" style="501" customWidth="1"/>
    <col min="9731" max="9731" width="20.88671875" style="501" customWidth="1"/>
    <col min="9732" max="9733" width="20.33203125" style="501" customWidth="1"/>
    <col min="9734" max="9734" width="14.6640625" style="501" customWidth="1"/>
    <col min="9735" max="9735" width="14" style="501" customWidth="1"/>
    <col min="9736" max="9736" width="32.88671875" style="501" customWidth="1"/>
    <col min="9737" max="9737" width="11" style="501" customWidth="1"/>
    <col min="9738" max="9738" width="11.109375" style="501" customWidth="1"/>
    <col min="9739" max="9740" width="13.33203125" style="501" customWidth="1"/>
    <col min="9741" max="9741" width="13.88671875" style="501" customWidth="1"/>
    <col min="9742" max="9745" width="9.109375" style="501" customWidth="1"/>
    <col min="9746" max="9984" width="8.88671875" style="501"/>
    <col min="9985" max="9985" width="46.109375" style="501" customWidth="1"/>
    <col min="9986" max="9986" width="30.6640625" style="501" customWidth="1"/>
    <col min="9987" max="9987" width="20.88671875" style="501" customWidth="1"/>
    <col min="9988" max="9989" width="20.33203125" style="501" customWidth="1"/>
    <col min="9990" max="9990" width="14.6640625" style="501" customWidth="1"/>
    <col min="9991" max="9991" width="14" style="501" customWidth="1"/>
    <col min="9992" max="9992" width="32.88671875" style="501" customWidth="1"/>
    <col min="9993" max="9993" width="11" style="501" customWidth="1"/>
    <col min="9994" max="9994" width="11.109375" style="501" customWidth="1"/>
    <col min="9995" max="9996" width="13.33203125" style="501" customWidth="1"/>
    <col min="9997" max="9997" width="13.88671875" style="501" customWidth="1"/>
    <col min="9998" max="10001" width="9.109375" style="501" customWidth="1"/>
    <col min="10002" max="10240" width="8.88671875" style="501"/>
    <col min="10241" max="10241" width="46.109375" style="501" customWidth="1"/>
    <col min="10242" max="10242" width="30.6640625" style="501" customWidth="1"/>
    <col min="10243" max="10243" width="20.88671875" style="501" customWidth="1"/>
    <col min="10244" max="10245" width="20.33203125" style="501" customWidth="1"/>
    <col min="10246" max="10246" width="14.6640625" style="501" customWidth="1"/>
    <col min="10247" max="10247" width="14" style="501" customWidth="1"/>
    <col min="10248" max="10248" width="32.88671875" style="501" customWidth="1"/>
    <col min="10249" max="10249" width="11" style="501" customWidth="1"/>
    <col min="10250" max="10250" width="11.109375" style="501" customWidth="1"/>
    <col min="10251" max="10252" width="13.33203125" style="501" customWidth="1"/>
    <col min="10253" max="10253" width="13.88671875" style="501" customWidth="1"/>
    <col min="10254" max="10257" width="9.109375" style="501" customWidth="1"/>
    <col min="10258" max="10496" width="8.88671875" style="501"/>
    <col min="10497" max="10497" width="46.109375" style="501" customWidth="1"/>
    <col min="10498" max="10498" width="30.6640625" style="501" customWidth="1"/>
    <col min="10499" max="10499" width="20.88671875" style="501" customWidth="1"/>
    <col min="10500" max="10501" width="20.33203125" style="501" customWidth="1"/>
    <col min="10502" max="10502" width="14.6640625" style="501" customWidth="1"/>
    <col min="10503" max="10503" width="14" style="501" customWidth="1"/>
    <col min="10504" max="10504" width="32.88671875" style="501" customWidth="1"/>
    <col min="10505" max="10505" width="11" style="501" customWidth="1"/>
    <col min="10506" max="10506" width="11.109375" style="501" customWidth="1"/>
    <col min="10507" max="10508" width="13.33203125" style="501" customWidth="1"/>
    <col min="10509" max="10509" width="13.88671875" style="501" customWidth="1"/>
    <col min="10510" max="10513" width="9.109375" style="501" customWidth="1"/>
    <col min="10514" max="10752" width="8.88671875" style="501"/>
    <col min="10753" max="10753" width="46.109375" style="501" customWidth="1"/>
    <col min="10754" max="10754" width="30.6640625" style="501" customWidth="1"/>
    <col min="10755" max="10755" width="20.88671875" style="501" customWidth="1"/>
    <col min="10756" max="10757" width="20.33203125" style="501" customWidth="1"/>
    <col min="10758" max="10758" width="14.6640625" style="501" customWidth="1"/>
    <col min="10759" max="10759" width="14" style="501" customWidth="1"/>
    <col min="10760" max="10760" width="32.88671875" style="501" customWidth="1"/>
    <col min="10761" max="10761" width="11" style="501" customWidth="1"/>
    <col min="10762" max="10762" width="11.109375" style="501" customWidth="1"/>
    <col min="10763" max="10764" width="13.33203125" style="501" customWidth="1"/>
    <col min="10765" max="10765" width="13.88671875" style="501" customWidth="1"/>
    <col min="10766" max="10769" width="9.109375" style="501" customWidth="1"/>
    <col min="10770" max="11008" width="8.88671875" style="501"/>
    <col min="11009" max="11009" width="46.109375" style="501" customWidth="1"/>
    <col min="11010" max="11010" width="30.6640625" style="501" customWidth="1"/>
    <col min="11011" max="11011" width="20.88671875" style="501" customWidth="1"/>
    <col min="11012" max="11013" width="20.33203125" style="501" customWidth="1"/>
    <col min="11014" max="11014" width="14.6640625" style="501" customWidth="1"/>
    <col min="11015" max="11015" width="14" style="501" customWidth="1"/>
    <col min="11016" max="11016" width="32.88671875" style="501" customWidth="1"/>
    <col min="11017" max="11017" width="11" style="501" customWidth="1"/>
    <col min="11018" max="11018" width="11.109375" style="501" customWidth="1"/>
    <col min="11019" max="11020" width="13.33203125" style="501" customWidth="1"/>
    <col min="11021" max="11021" width="13.88671875" style="501" customWidth="1"/>
    <col min="11022" max="11025" width="9.109375" style="501" customWidth="1"/>
    <col min="11026" max="11264" width="8.88671875" style="501"/>
    <col min="11265" max="11265" width="46.109375" style="501" customWidth="1"/>
    <col min="11266" max="11266" width="30.6640625" style="501" customWidth="1"/>
    <col min="11267" max="11267" width="20.88671875" style="501" customWidth="1"/>
    <col min="11268" max="11269" width="20.33203125" style="501" customWidth="1"/>
    <col min="11270" max="11270" width="14.6640625" style="501" customWidth="1"/>
    <col min="11271" max="11271" width="14" style="501" customWidth="1"/>
    <col min="11272" max="11272" width="32.88671875" style="501" customWidth="1"/>
    <col min="11273" max="11273" width="11" style="501" customWidth="1"/>
    <col min="11274" max="11274" width="11.109375" style="501" customWidth="1"/>
    <col min="11275" max="11276" width="13.33203125" style="501" customWidth="1"/>
    <col min="11277" max="11277" width="13.88671875" style="501" customWidth="1"/>
    <col min="11278" max="11281" width="9.109375" style="501" customWidth="1"/>
    <col min="11282" max="11520" width="8.88671875" style="501"/>
    <col min="11521" max="11521" width="46.109375" style="501" customWidth="1"/>
    <col min="11522" max="11522" width="30.6640625" style="501" customWidth="1"/>
    <col min="11523" max="11523" width="20.88671875" style="501" customWidth="1"/>
    <col min="11524" max="11525" width="20.33203125" style="501" customWidth="1"/>
    <col min="11526" max="11526" width="14.6640625" style="501" customWidth="1"/>
    <col min="11527" max="11527" width="14" style="501" customWidth="1"/>
    <col min="11528" max="11528" width="32.88671875" style="501" customWidth="1"/>
    <col min="11529" max="11529" width="11" style="501" customWidth="1"/>
    <col min="11530" max="11530" width="11.109375" style="501" customWidth="1"/>
    <col min="11531" max="11532" width="13.33203125" style="501" customWidth="1"/>
    <col min="11533" max="11533" width="13.88671875" style="501" customWidth="1"/>
    <col min="11534" max="11537" width="9.109375" style="501" customWidth="1"/>
    <col min="11538" max="11776" width="8.88671875" style="501"/>
    <col min="11777" max="11777" width="46.109375" style="501" customWidth="1"/>
    <col min="11778" max="11778" width="30.6640625" style="501" customWidth="1"/>
    <col min="11779" max="11779" width="20.88671875" style="501" customWidth="1"/>
    <col min="11780" max="11781" width="20.33203125" style="501" customWidth="1"/>
    <col min="11782" max="11782" width="14.6640625" style="501" customWidth="1"/>
    <col min="11783" max="11783" width="14" style="501" customWidth="1"/>
    <col min="11784" max="11784" width="32.88671875" style="501" customWidth="1"/>
    <col min="11785" max="11785" width="11" style="501" customWidth="1"/>
    <col min="11786" max="11786" width="11.109375" style="501" customWidth="1"/>
    <col min="11787" max="11788" width="13.33203125" style="501" customWidth="1"/>
    <col min="11789" max="11789" width="13.88671875" style="501" customWidth="1"/>
    <col min="11790" max="11793" width="9.109375" style="501" customWidth="1"/>
    <col min="11794" max="12032" width="8.88671875" style="501"/>
    <col min="12033" max="12033" width="46.109375" style="501" customWidth="1"/>
    <col min="12034" max="12034" width="30.6640625" style="501" customWidth="1"/>
    <col min="12035" max="12035" width="20.88671875" style="501" customWidth="1"/>
    <col min="12036" max="12037" width="20.33203125" style="501" customWidth="1"/>
    <col min="12038" max="12038" width="14.6640625" style="501" customWidth="1"/>
    <col min="12039" max="12039" width="14" style="501" customWidth="1"/>
    <col min="12040" max="12040" width="32.88671875" style="501" customWidth="1"/>
    <col min="12041" max="12041" width="11" style="501" customWidth="1"/>
    <col min="12042" max="12042" width="11.109375" style="501" customWidth="1"/>
    <col min="12043" max="12044" width="13.33203125" style="501" customWidth="1"/>
    <col min="12045" max="12045" width="13.88671875" style="501" customWidth="1"/>
    <col min="12046" max="12049" width="9.109375" style="501" customWidth="1"/>
    <col min="12050" max="12288" width="8.88671875" style="501"/>
    <col min="12289" max="12289" width="46.109375" style="501" customWidth="1"/>
    <col min="12290" max="12290" width="30.6640625" style="501" customWidth="1"/>
    <col min="12291" max="12291" width="20.88671875" style="501" customWidth="1"/>
    <col min="12292" max="12293" width="20.33203125" style="501" customWidth="1"/>
    <col min="12294" max="12294" width="14.6640625" style="501" customWidth="1"/>
    <col min="12295" max="12295" width="14" style="501" customWidth="1"/>
    <col min="12296" max="12296" width="32.88671875" style="501" customWidth="1"/>
    <col min="12297" max="12297" width="11" style="501" customWidth="1"/>
    <col min="12298" max="12298" width="11.109375" style="501" customWidth="1"/>
    <col min="12299" max="12300" width="13.33203125" style="501" customWidth="1"/>
    <col min="12301" max="12301" width="13.88671875" style="501" customWidth="1"/>
    <col min="12302" max="12305" width="9.109375" style="501" customWidth="1"/>
    <col min="12306" max="12544" width="8.88671875" style="501"/>
    <col min="12545" max="12545" width="46.109375" style="501" customWidth="1"/>
    <col min="12546" max="12546" width="30.6640625" style="501" customWidth="1"/>
    <col min="12547" max="12547" width="20.88671875" style="501" customWidth="1"/>
    <col min="12548" max="12549" width="20.33203125" style="501" customWidth="1"/>
    <col min="12550" max="12550" width="14.6640625" style="501" customWidth="1"/>
    <col min="12551" max="12551" width="14" style="501" customWidth="1"/>
    <col min="12552" max="12552" width="32.88671875" style="501" customWidth="1"/>
    <col min="12553" max="12553" width="11" style="501" customWidth="1"/>
    <col min="12554" max="12554" width="11.109375" style="501" customWidth="1"/>
    <col min="12555" max="12556" width="13.33203125" style="501" customWidth="1"/>
    <col min="12557" max="12557" width="13.88671875" style="501" customWidth="1"/>
    <col min="12558" max="12561" width="9.109375" style="501" customWidth="1"/>
    <col min="12562" max="12800" width="8.88671875" style="501"/>
    <col min="12801" max="12801" width="46.109375" style="501" customWidth="1"/>
    <col min="12802" max="12802" width="30.6640625" style="501" customWidth="1"/>
    <col min="12803" max="12803" width="20.88671875" style="501" customWidth="1"/>
    <col min="12804" max="12805" width="20.33203125" style="501" customWidth="1"/>
    <col min="12806" max="12806" width="14.6640625" style="501" customWidth="1"/>
    <col min="12807" max="12807" width="14" style="501" customWidth="1"/>
    <col min="12808" max="12808" width="32.88671875" style="501" customWidth="1"/>
    <col min="12809" max="12809" width="11" style="501" customWidth="1"/>
    <col min="12810" max="12810" width="11.109375" style="501" customWidth="1"/>
    <col min="12811" max="12812" width="13.33203125" style="501" customWidth="1"/>
    <col min="12813" max="12813" width="13.88671875" style="501" customWidth="1"/>
    <col min="12814" max="12817" width="9.109375" style="501" customWidth="1"/>
    <col min="12818" max="13056" width="8.88671875" style="501"/>
    <col min="13057" max="13057" width="46.109375" style="501" customWidth="1"/>
    <col min="13058" max="13058" width="30.6640625" style="501" customWidth="1"/>
    <col min="13059" max="13059" width="20.88671875" style="501" customWidth="1"/>
    <col min="13060" max="13061" width="20.33203125" style="501" customWidth="1"/>
    <col min="13062" max="13062" width="14.6640625" style="501" customWidth="1"/>
    <col min="13063" max="13063" width="14" style="501" customWidth="1"/>
    <col min="13064" max="13064" width="32.88671875" style="501" customWidth="1"/>
    <col min="13065" max="13065" width="11" style="501" customWidth="1"/>
    <col min="13066" max="13066" width="11.109375" style="501" customWidth="1"/>
    <col min="13067" max="13068" width="13.33203125" style="501" customWidth="1"/>
    <col min="13069" max="13069" width="13.88671875" style="501" customWidth="1"/>
    <col min="13070" max="13073" width="9.109375" style="501" customWidth="1"/>
    <col min="13074" max="13312" width="8.88671875" style="501"/>
    <col min="13313" max="13313" width="46.109375" style="501" customWidth="1"/>
    <col min="13314" max="13314" width="30.6640625" style="501" customWidth="1"/>
    <col min="13315" max="13315" width="20.88671875" style="501" customWidth="1"/>
    <col min="13316" max="13317" width="20.33203125" style="501" customWidth="1"/>
    <col min="13318" max="13318" width="14.6640625" style="501" customWidth="1"/>
    <col min="13319" max="13319" width="14" style="501" customWidth="1"/>
    <col min="13320" max="13320" width="32.88671875" style="501" customWidth="1"/>
    <col min="13321" max="13321" width="11" style="501" customWidth="1"/>
    <col min="13322" max="13322" width="11.109375" style="501" customWidth="1"/>
    <col min="13323" max="13324" width="13.33203125" style="501" customWidth="1"/>
    <col min="13325" max="13325" width="13.88671875" style="501" customWidth="1"/>
    <col min="13326" max="13329" width="9.109375" style="501" customWidth="1"/>
    <col min="13330" max="13568" width="8.88671875" style="501"/>
    <col min="13569" max="13569" width="46.109375" style="501" customWidth="1"/>
    <col min="13570" max="13570" width="30.6640625" style="501" customWidth="1"/>
    <col min="13571" max="13571" width="20.88671875" style="501" customWidth="1"/>
    <col min="13572" max="13573" width="20.33203125" style="501" customWidth="1"/>
    <col min="13574" max="13574" width="14.6640625" style="501" customWidth="1"/>
    <col min="13575" max="13575" width="14" style="501" customWidth="1"/>
    <col min="13576" max="13576" width="32.88671875" style="501" customWidth="1"/>
    <col min="13577" max="13577" width="11" style="501" customWidth="1"/>
    <col min="13578" max="13578" width="11.109375" style="501" customWidth="1"/>
    <col min="13579" max="13580" width="13.33203125" style="501" customWidth="1"/>
    <col min="13581" max="13581" width="13.88671875" style="501" customWidth="1"/>
    <col min="13582" max="13585" width="9.109375" style="501" customWidth="1"/>
    <col min="13586" max="13824" width="8.88671875" style="501"/>
    <col min="13825" max="13825" width="46.109375" style="501" customWidth="1"/>
    <col min="13826" max="13826" width="30.6640625" style="501" customWidth="1"/>
    <col min="13827" max="13827" width="20.88671875" style="501" customWidth="1"/>
    <col min="13828" max="13829" width="20.33203125" style="501" customWidth="1"/>
    <col min="13830" max="13830" width="14.6640625" style="501" customWidth="1"/>
    <col min="13831" max="13831" width="14" style="501" customWidth="1"/>
    <col min="13832" max="13832" width="32.88671875" style="501" customWidth="1"/>
    <col min="13833" max="13833" width="11" style="501" customWidth="1"/>
    <col min="13834" max="13834" width="11.109375" style="501" customWidth="1"/>
    <col min="13835" max="13836" width="13.33203125" style="501" customWidth="1"/>
    <col min="13837" max="13837" width="13.88671875" style="501" customWidth="1"/>
    <col min="13838" max="13841" width="9.109375" style="501" customWidth="1"/>
    <col min="13842" max="14080" width="8.88671875" style="501"/>
    <col min="14081" max="14081" width="46.109375" style="501" customWidth="1"/>
    <col min="14082" max="14082" width="30.6640625" style="501" customWidth="1"/>
    <col min="14083" max="14083" width="20.88671875" style="501" customWidth="1"/>
    <col min="14084" max="14085" width="20.33203125" style="501" customWidth="1"/>
    <col min="14086" max="14086" width="14.6640625" style="501" customWidth="1"/>
    <col min="14087" max="14087" width="14" style="501" customWidth="1"/>
    <col min="14088" max="14088" width="32.88671875" style="501" customWidth="1"/>
    <col min="14089" max="14089" width="11" style="501" customWidth="1"/>
    <col min="14090" max="14090" width="11.109375" style="501" customWidth="1"/>
    <col min="14091" max="14092" width="13.33203125" style="501" customWidth="1"/>
    <col min="14093" max="14093" width="13.88671875" style="501" customWidth="1"/>
    <col min="14094" max="14097" width="9.109375" style="501" customWidth="1"/>
    <col min="14098" max="14336" width="8.88671875" style="501"/>
    <col min="14337" max="14337" width="46.109375" style="501" customWidth="1"/>
    <col min="14338" max="14338" width="30.6640625" style="501" customWidth="1"/>
    <col min="14339" max="14339" width="20.88671875" style="501" customWidth="1"/>
    <col min="14340" max="14341" width="20.33203125" style="501" customWidth="1"/>
    <col min="14342" max="14342" width="14.6640625" style="501" customWidth="1"/>
    <col min="14343" max="14343" width="14" style="501" customWidth="1"/>
    <col min="14344" max="14344" width="32.88671875" style="501" customWidth="1"/>
    <col min="14345" max="14345" width="11" style="501" customWidth="1"/>
    <col min="14346" max="14346" width="11.109375" style="501" customWidth="1"/>
    <col min="14347" max="14348" width="13.33203125" style="501" customWidth="1"/>
    <col min="14349" max="14349" width="13.88671875" style="501" customWidth="1"/>
    <col min="14350" max="14353" width="9.109375" style="501" customWidth="1"/>
    <col min="14354" max="14592" width="8.88671875" style="501"/>
    <col min="14593" max="14593" width="46.109375" style="501" customWidth="1"/>
    <col min="14594" max="14594" width="30.6640625" style="501" customWidth="1"/>
    <col min="14595" max="14595" width="20.88671875" style="501" customWidth="1"/>
    <col min="14596" max="14597" width="20.33203125" style="501" customWidth="1"/>
    <col min="14598" max="14598" width="14.6640625" style="501" customWidth="1"/>
    <col min="14599" max="14599" width="14" style="501" customWidth="1"/>
    <col min="14600" max="14600" width="32.88671875" style="501" customWidth="1"/>
    <col min="14601" max="14601" width="11" style="501" customWidth="1"/>
    <col min="14602" max="14602" width="11.109375" style="501" customWidth="1"/>
    <col min="14603" max="14604" width="13.33203125" style="501" customWidth="1"/>
    <col min="14605" max="14605" width="13.88671875" style="501" customWidth="1"/>
    <col min="14606" max="14609" width="9.109375" style="501" customWidth="1"/>
    <col min="14610" max="14848" width="8.88671875" style="501"/>
    <col min="14849" max="14849" width="46.109375" style="501" customWidth="1"/>
    <col min="14850" max="14850" width="30.6640625" style="501" customWidth="1"/>
    <col min="14851" max="14851" width="20.88671875" style="501" customWidth="1"/>
    <col min="14852" max="14853" width="20.33203125" style="501" customWidth="1"/>
    <col min="14854" max="14854" width="14.6640625" style="501" customWidth="1"/>
    <col min="14855" max="14855" width="14" style="501" customWidth="1"/>
    <col min="14856" max="14856" width="32.88671875" style="501" customWidth="1"/>
    <col min="14857" max="14857" width="11" style="501" customWidth="1"/>
    <col min="14858" max="14858" width="11.109375" style="501" customWidth="1"/>
    <col min="14859" max="14860" width="13.33203125" style="501" customWidth="1"/>
    <col min="14861" max="14861" width="13.88671875" style="501" customWidth="1"/>
    <col min="14862" max="14865" width="9.109375" style="501" customWidth="1"/>
    <col min="14866" max="15104" width="8.88671875" style="501"/>
    <col min="15105" max="15105" width="46.109375" style="501" customWidth="1"/>
    <col min="15106" max="15106" width="30.6640625" style="501" customWidth="1"/>
    <col min="15107" max="15107" width="20.88671875" style="501" customWidth="1"/>
    <col min="15108" max="15109" width="20.33203125" style="501" customWidth="1"/>
    <col min="15110" max="15110" width="14.6640625" style="501" customWidth="1"/>
    <col min="15111" max="15111" width="14" style="501" customWidth="1"/>
    <col min="15112" max="15112" width="32.88671875" style="501" customWidth="1"/>
    <col min="15113" max="15113" width="11" style="501" customWidth="1"/>
    <col min="15114" max="15114" width="11.109375" style="501" customWidth="1"/>
    <col min="15115" max="15116" width="13.33203125" style="501" customWidth="1"/>
    <col min="15117" max="15117" width="13.88671875" style="501" customWidth="1"/>
    <col min="15118" max="15121" width="9.109375" style="501" customWidth="1"/>
    <col min="15122" max="15360" width="8.88671875" style="501"/>
    <col min="15361" max="15361" width="46.109375" style="501" customWidth="1"/>
    <col min="15362" max="15362" width="30.6640625" style="501" customWidth="1"/>
    <col min="15363" max="15363" width="20.88671875" style="501" customWidth="1"/>
    <col min="15364" max="15365" width="20.33203125" style="501" customWidth="1"/>
    <col min="15366" max="15366" width="14.6640625" style="501" customWidth="1"/>
    <col min="15367" max="15367" width="14" style="501" customWidth="1"/>
    <col min="15368" max="15368" width="32.88671875" style="501" customWidth="1"/>
    <col min="15369" max="15369" width="11" style="501" customWidth="1"/>
    <col min="15370" max="15370" width="11.109375" style="501" customWidth="1"/>
    <col min="15371" max="15372" width="13.33203125" style="501" customWidth="1"/>
    <col min="15373" max="15373" width="13.88671875" style="501" customWidth="1"/>
    <col min="15374" max="15377" width="9.109375" style="501" customWidth="1"/>
    <col min="15378" max="15616" width="8.88671875" style="501"/>
    <col min="15617" max="15617" width="46.109375" style="501" customWidth="1"/>
    <col min="15618" max="15618" width="30.6640625" style="501" customWidth="1"/>
    <col min="15619" max="15619" width="20.88671875" style="501" customWidth="1"/>
    <col min="15620" max="15621" width="20.33203125" style="501" customWidth="1"/>
    <col min="15622" max="15622" width="14.6640625" style="501" customWidth="1"/>
    <col min="15623" max="15623" width="14" style="501" customWidth="1"/>
    <col min="15624" max="15624" width="32.88671875" style="501" customWidth="1"/>
    <col min="15625" max="15625" width="11" style="501" customWidth="1"/>
    <col min="15626" max="15626" width="11.109375" style="501" customWidth="1"/>
    <col min="15627" max="15628" width="13.33203125" style="501" customWidth="1"/>
    <col min="15629" max="15629" width="13.88671875" style="501" customWidth="1"/>
    <col min="15630" max="15633" width="9.109375" style="501" customWidth="1"/>
    <col min="15634" max="15872" width="8.88671875" style="501"/>
    <col min="15873" max="15873" width="46.109375" style="501" customWidth="1"/>
    <col min="15874" max="15874" width="30.6640625" style="501" customWidth="1"/>
    <col min="15875" max="15875" width="20.88671875" style="501" customWidth="1"/>
    <col min="15876" max="15877" width="20.33203125" style="501" customWidth="1"/>
    <col min="15878" max="15878" width="14.6640625" style="501" customWidth="1"/>
    <col min="15879" max="15879" width="14" style="501" customWidth="1"/>
    <col min="15880" max="15880" width="32.88671875" style="501" customWidth="1"/>
    <col min="15881" max="15881" width="11" style="501" customWidth="1"/>
    <col min="15882" max="15882" width="11.109375" style="501" customWidth="1"/>
    <col min="15883" max="15884" width="13.33203125" style="501" customWidth="1"/>
    <col min="15885" max="15885" width="13.88671875" style="501" customWidth="1"/>
    <col min="15886" max="15889" width="9.109375" style="501" customWidth="1"/>
    <col min="15890" max="16128" width="8.88671875" style="501"/>
    <col min="16129" max="16129" width="46.109375" style="501" customWidth="1"/>
    <col min="16130" max="16130" width="30.6640625" style="501" customWidth="1"/>
    <col min="16131" max="16131" width="20.88671875" style="501" customWidth="1"/>
    <col min="16132" max="16133" width="20.33203125" style="501" customWidth="1"/>
    <col min="16134" max="16134" width="14.6640625" style="501" customWidth="1"/>
    <col min="16135" max="16135" width="14" style="501" customWidth="1"/>
    <col min="16136" max="16136" width="32.88671875" style="501" customWidth="1"/>
    <col min="16137" max="16137" width="11" style="501" customWidth="1"/>
    <col min="16138" max="16138" width="11.109375" style="501" customWidth="1"/>
    <col min="16139" max="16140" width="13.33203125" style="501" customWidth="1"/>
    <col min="16141" max="16141" width="13.88671875" style="501" customWidth="1"/>
    <col min="16142" max="16145" width="9.109375" style="501" customWidth="1"/>
    <col min="16146" max="16384" width="8.88671875" style="501"/>
  </cols>
  <sheetData>
    <row r="1" spans="1:7" x14ac:dyDescent="0.3">
      <c r="D1" s="502"/>
      <c r="E1" s="502"/>
      <c r="F1" s="821" t="s">
        <v>141</v>
      </c>
      <c r="G1" s="821"/>
    </row>
    <row r="2" spans="1:7" x14ac:dyDescent="0.3">
      <c r="D2" s="821" t="s">
        <v>281</v>
      </c>
      <c r="E2" s="821"/>
      <c r="F2" s="821"/>
      <c r="G2" s="821"/>
    </row>
    <row r="3" spans="1:7" x14ac:dyDescent="0.3">
      <c r="D3" s="821" t="s">
        <v>142</v>
      </c>
      <c r="E3" s="821"/>
      <c r="F3" s="821"/>
      <c r="G3" s="821"/>
    </row>
    <row r="4" spans="1:7" ht="16.649999999999999" customHeight="1" x14ac:dyDescent="0.3">
      <c r="D4" s="821" t="s">
        <v>143</v>
      </c>
      <c r="E4" s="821"/>
      <c r="F4" s="821"/>
      <c r="G4" s="821"/>
    </row>
    <row r="5" spans="1:7" x14ac:dyDescent="0.3">
      <c r="D5" s="503"/>
      <c r="E5" s="503"/>
      <c r="F5" s="503"/>
      <c r="G5" s="503"/>
    </row>
    <row r="6" spans="1:7" s="505" customFormat="1" ht="19.5" customHeight="1" x14ac:dyDescent="0.3">
      <c r="A6" s="504"/>
      <c r="D6" s="502"/>
      <c r="E6" s="502"/>
      <c r="F6" s="502"/>
      <c r="G6" s="502"/>
    </row>
    <row r="7" spans="1:7" s="505" customFormat="1" ht="15.6" x14ac:dyDescent="0.3">
      <c r="D7" s="815" t="s">
        <v>121</v>
      </c>
      <c r="E7" s="815"/>
      <c r="F7" s="815"/>
      <c r="G7" s="815"/>
    </row>
    <row r="8" spans="1:7" s="505" customFormat="1" ht="15.6" x14ac:dyDescent="0.3">
      <c r="D8" s="710" t="s">
        <v>282</v>
      </c>
      <c r="E8" s="710"/>
      <c r="F8" s="710"/>
      <c r="G8" s="710"/>
    </row>
    <row r="9" spans="1:7" s="505" customFormat="1" ht="15.6" x14ac:dyDescent="0.3">
      <c r="D9" s="710" t="s">
        <v>122</v>
      </c>
      <c r="E9" s="710"/>
      <c r="F9" s="710"/>
      <c r="G9" s="710"/>
    </row>
    <row r="10" spans="1:7" s="505" customFormat="1" ht="19.2" customHeight="1" x14ac:dyDescent="0.3">
      <c r="D10" s="815" t="s">
        <v>123</v>
      </c>
      <c r="E10" s="815"/>
      <c r="F10" s="815"/>
      <c r="G10" s="815"/>
    </row>
    <row r="11" spans="1:7" s="505" customFormat="1" ht="19.5" customHeight="1" x14ac:dyDescent="0.3">
      <c r="D11" s="506"/>
      <c r="E11" s="506"/>
      <c r="F11" s="506"/>
      <c r="G11" s="506"/>
    </row>
    <row r="12" spans="1:7" s="192" customFormat="1" ht="15.6" x14ac:dyDescent="0.3">
      <c r="D12" s="192" t="s">
        <v>145</v>
      </c>
    </row>
    <row r="13" spans="1:7" s="35" customFormat="1" ht="15.6" x14ac:dyDescent="0.3">
      <c r="D13" s="192" t="s">
        <v>146</v>
      </c>
      <c r="E13" s="192"/>
      <c r="F13" s="192"/>
      <c r="G13" s="192"/>
    </row>
    <row r="14" spans="1:7" s="35" customFormat="1" ht="15.6" x14ac:dyDescent="0.3">
      <c r="D14" s="35" t="s">
        <v>147</v>
      </c>
    </row>
    <row r="15" spans="1:7" s="35" customFormat="1" ht="15.6" x14ac:dyDescent="0.3">
      <c r="D15" s="193" t="s">
        <v>323</v>
      </c>
    </row>
    <row r="16" spans="1:7" s="35" customFormat="1" ht="15.6" x14ac:dyDescent="0.3">
      <c r="F16" s="37" t="s">
        <v>148</v>
      </c>
    </row>
    <row r="17" spans="1:13" s="509" customFormat="1" ht="15.6" x14ac:dyDescent="0.3">
      <c r="A17" s="816" t="s">
        <v>0</v>
      </c>
      <c r="B17" s="816"/>
      <c r="C17" s="816"/>
      <c r="D17" s="816"/>
      <c r="E17" s="816"/>
      <c r="F17" s="816"/>
      <c r="G17" s="816"/>
      <c r="H17" s="507"/>
      <c r="I17" s="508"/>
    </row>
    <row r="18" spans="1:13" s="509" customFormat="1" ht="15.6" x14ac:dyDescent="0.3">
      <c r="A18" s="817" t="s">
        <v>46</v>
      </c>
      <c r="B18" s="817"/>
      <c r="C18" s="817"/>
      <c r="D18" s="817"/>
      <c r="E18" s="817"/>
      <c r="F18" s="817"/>
      <c r="G18" s="817"/>
      <c r="H18" s="510"/>
      <c r="I18" s="508"/>
    </row>
    <row r="19" spans="1:13" s="509" customFormat="1" ht="15.6" x14ac:dyDescent="0.3">
      <c r="A19" s="818" t="s">
        <v>1</v>
      </c>
      <c r="B19" s="818"/>
      <c r="C19" s="818"/>
      <c r="D19" s="818"/>
      <c r="E19" s="818"/>
      <c r="F19" s="818"/>
      <c r="G19" s="818"/>
      <c r="H19" s="511"/>
      <c r="I19" s="508"/>
    </row>
    <row r="20" spans="1:13" s="509" customFormat="1" ht="15" customHeight="1" x14ac:dyDescent="0.3">
      <c r="A20" s="819" t="s">
        <v>283</v>
      </c>
      <c r="B20" s="819"/>
      <c r="C20" s="819"/>
      <c r="D20" s="819"/>
      <c r="E20" s="819"/>
      <c r="F20" s="819"/>
      <c r="G20" s="819"/>
      <c r="H20" s="507"/>
      <c r="I20" s="508"/>
    </row>
    <row r="21" spans="1:13" ht="18" customHeight="1" x14ac:dyDescent="0.3">
      <c r="A21" s="512"/>
      <c r="B21" s="512"/>
      <c r="C21" s="513"/>
      <c r="D21" s="513"/>
      <c r="E21" s="513"/>
      <c r="F21" s="513"/>
      <c r="G21" s="513"/>
      <c r="H21" s="513"/>
      <c r="J21" s="515"/>
      <c r="K21" s="515"/>
      <c r="L21" s="515"/>
      <c r="M21" s="515"/>
    </row>
    <row r="22" spans="1:13" ht="39.15" customHeight="1" x14ac:dyDescent="0.3">
      <c r="A22" s="806" t="s">
        <v>149</v>
      </c>
      <c r="B22" s="806"/>
      <c r="C22" s="806"/>
      <c r="D22" s="806"/>
      <c r="E22" s="806"/>
      <c r="F22" s="806"/>
      <c r="G22" s="806"/>
      <c r="H22" s="512"/>
      <c r="J22" s="515"/>
      <c r="K22" s="515"/>
      <c r="L22" s="515"/>
      <c r="M22" s="515"/>
    </row>
    <row r="23" spans="1:13" s="516" customFormat="1" ht="51.75" customHeight="1" x14ac:dyDescent="0.3">
      <c r="A23" s="704" t="s">
        <v>299</v>
      </c>
      <c r="B23" s="704"/>
      <c r="C23" s="704"/>
      <c r="D23" s="704"/>
      <c r="E23" s="704"/>
      <c r="F23" s="704"/>
      <c r="G23" s="704"/>
      <c r="H23" s="517"/>
      <c r="I23" s="518"/>
      <c r="J23" s="517"/>
      <c r="K23" s="517"/>
      <c r="L23" s="517"/>
      <c r="M23" s="517"/>
    </row>
    <row r="24" spans="1:13" s="509" customFormat="1" ht="147" customHeight="1" x14ac:dyDescent="0.3">
      <c r="A24" s="813" t="s">
        <v>314</v>
      </c>
      <c r="B24" s="813"/>
      <c r="C24" s="813"/>
      <c r="D24" s="813"/>
      <c r="E24" s="813"/>
      <c r="F24" s="813"/>
      <c r="G24" s="813"/>
      <c r="H24" s="519"/>
      <c r="I24" s="520"/>
      <c r="J24" s="521"/>
      <c r="K24" s="521"/>
      <c r="L24" s="521"/>
    </row>
    <row r="25" spans="1:13" s="522" customFormat="1" ht="17.25" customHeight="1" x14ac:dyDescent="0.3">
      <c r="A25" s="505" t="s">
        <v>2</v>
      </c>
    </row>
    <row r="26" spans="1:13" s="522" customFormat="1" ht="15.75" customHeight="1" x14ac:dyDescent="0.3">
      <c r="A26" s="820" t="s">
        <v>47</v>
      </c>
      <c r="B26" s="820"/>
      <c r="C26" s="820"/>
      <c r="D26" s="820"/>
      <c r="E26" s="820"/>
      <c r="F26" s="820"/>
      <c r="G26" s="820"/>
    </row>
    <row r="27" spans="1:13" s="522" customFormat="1" ht="18" customHeight="1" x14ac:dyDescent="0.3">
      <c r="A27" s="808" t="s">
        <v>42</v>
      </c>
      <c r="B27" s="808"/>
      <c r="C27" s="808"/>
      <c r="D27" s="808"/>
      <c r="E27" s="808"/>
      <c r="F27" s="808"/>
      <c r="G27" s="808"/>
    </row>
    <row r="28" spans="1:13" s="522" customFormat="1" ht="16.649999999999999" customHeight="1" x14ac:dyDescent="0.3">
      <c r="A28" s="505" t="s">
        <v>43</v>
      </c>
    </row>
    <row r="29" spans="1:13" s="522" customFormat="1" ht="15.6" x14ac:dyDescent="0.3">
      <c r="A29" s="505" t="s">
        <v>44</v>
      </c>
    </row>
    <row r="30" spans="1:13" ht="36.75" customHeight="1" x14ac:dyDescent="0.3">
      <c r="A30" s="813" t="s">
        <v>212</v>
      </c>
      <c r="B30" s="813"/>
      <c r="C30" s="813"/>
      <c r="D30" s="813"/>
      <c r="E30" s="813"/>
      <c r="F30" s="813"/>
      <c r="G30" s="813"/>
      <c r="H30" s="512"/>
      <c r="I30" s="523"/>
      <c r="J30" s="524"/>
      <c r="K30" s="524"/>
      <c r="L30" s="524"/>
    </row>
    <row r="31" spans="1:13" s="522" customFormat="1" ht="29.4" customHeight="1" x14ac:dyDescent="0.3">
      <c r="A31" s="814" t="s">
        <v>126</v>
      </c>
      <c r="B31" s="814"/>
      <c r="C31" s="814"/>
      <c r="D31" s="814"/>
      <c r="E31" s="814"/>
      <c r="F31" s="814"/>
      <c r="G31" s="814"/>
    </row>
    <row r="32" spans="1:13" s="38" customFormat="1" ht="20.25" customHeight="1" x14ac:dyDescent="0.3">
      <c r="A32" s="762" t="s">
        <v>36</v>
      </c>
      <c r="B32" s="762"/>
      <c r="C32" s="762"/>
      <c r="D32" s="762" t="s">
        <v>5</v>
      </c>
      <c r="E32" s="762" t="s">
        <v>37</v>
      </c>
      <c r="F32" s="762"/>
      <c r="G32" s="762"/>
    </row>
    <row r="33" spans="1:13" s="38" customFormat="1" ht="19.5" customHeight="1" x14ac:dyDescent="0.3">
      <c r="A33" s="762"/>
      <c r="B33" s="762"/>
      <c r="C33" s="762"/>
      <c r="D33" s="762"/>
      <c r="E33" s="357" t="s">
        <v>105</v>
      </c>
      <c r="F33" s="357" t="s">
        <v>210</v>
      </c>
      <c r="G33" s="357" t="s">
        <v>284</v>
      </c>
    </row>
    <row r="34" spans="1:13" s="56" customFormat="1" ht="25.95" customHeight="1" x14ac:dyDescent="0.3">
      <c r="A34" s="810" t="s">
        <v>150</v>
      </c>
      <c r="B34" s="811"/>
      <c r="C34" s="812"/>
      <c r="D34" s="39" t="s">
        <v>38</v>
      </c>
      <c r="E34" s="39" t="s">
        <v>151</v>
      </c>
      <c r="F34" s="39" t="s">
        <v>151</v>
      </c>
      <c r="G34" s="39" t="s">
        <v>151</v>
      </c>
    </row>
    <row r="35" spans="1:13" ht="39" customHeight="1" x14ac:dyDescent="0.3">
      <c r="A35" s="813" t="s">
        <v>152</v>
      </c>
      <c r="B35" s="813"/>
      <c r="C35" s="813"/>
      <c r="D35" s="813"/>
      <c r="E35" s="813"/>
      <c r="F35" s="813"/>
      <c r="G35" s="813"/>
      <c r="H35" s="512"/>
    </row>
    <row r="36" spans="1:13" ht="9.6" customHeight="1" x14ac:dyDescent="0.3">
      <c r="A36" s="807"/>
      <c r="B36" s="807"/>
      <c r="C36" s="807"/>
      <c r="D36" s="807"/>
      <c r="E36" s="807"/>
      <c r="F36" s="807"/>
      <c r="G36" s="807"/>
      <c r="H36" s="798"/>
      <c r="I36" s="798"/>
    </row>
    <row r="37" spans="1:13" ht="26.4" customHeight="1" x14ac:dyDescent="0.3">
      <c r="A37" s="799" t="s">
        <v>3</v>
      </c>
      <c r="B37" s="799"/>
      <c r="C37" s="799"/>
      <c r="D37" s="799"/>
      <c r="E37" s="799"/>
      <c r="F37" s="799"/>
      <c r="G37" s="799"/>
      <c r="H37" s="514"/>
      <c r="I37" s="501"/>
    </row>
    <row r="38" spans="1:13" ht="36" customHeight="1" x14ac:dyDescent="0.3">
      <c r="A38" s="800" t="s">
        <v>4</v>
      </c>
      <c r="B38" s="800" t="s">
        <v>5</v>
      </c>
      <c r="C38" s="525" t="s">
        <v>6</v>
      </c>
      <c r="D38" s="525" t="s">
        <v>7</v>
      </c>
      <c r="E38" s="803" t="s">
        <v>8</v>
      </c>
      <c r="F38" s="804"/>
      <c r="G38" s="805"/>
      <c r="H38" s="514"/>
      <c r="I38" s="501"/>
    </row>
    <row r="39" spans="1:13" ht="30.6" customHeight="1" x14ac:dyDescent="0.3">
      <c r="A39" s="801"/>
      <c r="B39" s="802"/>
      <c r="C39" s="526" t="s">
        <v>12</v>
      </c>
      <c r="D39" s="526" t="s">
        <v>24</v>
      </c>
      <c r="E39" s="357" t="s">
        <v>105</v>
      </c>
      <c r="F39" s="357" t="s">
        <v>210</v>
      </c>
      <c r="G39" s="357" t="s">
        <v>284</v>
      </c>
      <c r="H39" s="514"/>
      <c r="I39" s="501"/>
    </row>
    <row r="40" spans="1:13" ht="37.950000000000003" customHeight="1" x14ac:dyDescent="0.3">
      <c r="A40" s="527" t="s">
        <v>13</v>
      </c>
      <c r="B40" s="528" t="s">
        <v>14</v>
      </c>
      <c r="C40" s="194">
        <v>753929</v>
      </c>
      <c r="D40" s="194">
        <v>784879</v>
      </c>
      <c r="E40" s="299">
        <v>898729</v>
      </c>
      <c r="F40" s="299">
        <v>1045748</v>
      </c>
      <c r="G40" s="299">
        <v>1045748</v>
      </c>
      <c r="H40" s="514"/>
      <c r="I40" s="501"/>
    </row>
    <row r="41" spans="1:13" ht="21.75" customHeight="1" x14ac:dyDescent="0.3">
      <c r="A41" s="527" t="s">
        <v>15</v>
      </c>
      <c r="B41" s="528" t="s">
        <v>14</v>
      </c>
      <c r="C41" s="209">
        <v>163620</v>
      </c>
      <c r="D41" s="307">
        <v>130095</v>
      </c>
      <c r="E41" s="529">
        <v>190306</v>
      </c>
      <c r="F41" s="529">
        <v>201724</v>
      </c>
      <c r="G41" s="529">
        <v>211810</v>
      </c>
      <c r="H41" s="514"/>
      <c r="I41" s="501"/>
    </row>
    <row r="42" spans="1:13" ht="27.75" customHeight="1" x14ac:dyDescent="0.3">
      <c r="A42" s="530" t="s">
        <v>16</v>
      </c>
      <c r="B42" s="531" t="s">
        <v>14</v>
      </c>
      <c r="C42" s="532">
        <f>C40+C41</f>
        <v>917549</v>
      </c>
      <c r="D42" s="532">
        <f>D40+D41</f>
        <v>914974</v>
      </c>
      <c r="E42" s="532">
        <f>E40+E41</f>
        <v>1089035</v>
      </c>
      <c r="F42" s="532">
        <f>F40+F41</f>
        <v>1247472</v>
      </c>
      <c r="G42" s="532">
        <f>G40+G41</f>
        <v>1257558</v>
      </c>
      <c r="H42" s="533"/>
      <c r="I42" s="515"/>
      <c r="J42" s="515"/>
      <c r="K42" s="515"/>
      <c r="L42" s="515"/>
    </row>
    <row r="43" spans="1:13" s="509" customFormat="1" ht="30" customHeight="1" x14ac:dyDescent="0.3">
      <c r="A43" s="806" t="s">
        <v>17</v>
      </c>
      <c r="B43" s="806"/>
      <c r="C43" s="806"/>
      <c r="D43" s="806"/>
      <c r="E43" s="806"/>
      <c r="F43" s="806"/>
      <c r="G43" s="806"/>
      <c r="H43" s="806"/>
      <c r="I43" s="508"/>
      <c r="J43" s="513"/>
      <c r="K43" s="513"/>
      <c r="L43" s="513"/>
      <c r="M43" s="513"/>
    </row>
    <row r="44" spans="1:13" s="522" customFormat="1" ht="17.25" customHeight="1" x14ac:dyDescent="0.3">
      <c r="A44" s="505" t="s">
        <v>18</v>
      </c>
    </row>
    <row r="45" spans="1:13" s="522" customFormat="1" ht="18.600000000000001" customHeight="1" x14ac:dyDescent="0.3">
      <c r="A45" s="808" t="s">
        <v>42</v>
      </c>
      <c r="B45" s="808"/>
      <c r="C45" s="808"/>
      <c r="D45" s="808"/>
      <c r="E45" s="808"/>
      <c r="F45" s="808"/>
      <c r="G45" s="808"/>
    </row>
    <row r="46" spans="1:13" s="522" customFormat="1" ht="17.25" customHeight="1" x14ac:dyDescent="0.3">
      <c r="A46" s="505" t="s">
        <v>44</v>
      </c>
      <c r="B46" s="534"/>
      <c r="C46" s="534"/>
      <c r="D46" s="534"/>
      <c r="E46" s="534"/>
      <c r="F46" s="534"/>
      <c r="G46" s="534"/>
    </row>
    <row r="47" spans="1:13" ht="40.950000000000003" customHeight="1" x14ac:dyDescent="0.3">
      <c r="A47" s="795" t="s">
        <v>153</v>
      </c>
      <c r="B47" s="795"/>
      <c r="C47" s="795"/>
      <c r="D47" s="795"/>
      <c r="E47" s="795"/>
      <c r="F47" s="795"/>
      <c r="G47" s="795"/>
      <c r="H47" s="512"/>
    </row>
    <row r="48" spans="1:13" ht="34.950000000000003" customHeight="1" x14ac:dyDescent="0.3">
      <c r="A48" s="809" t="s">
        <v>19</v>
      </c>
      <c r="B48" s="792" t="s">
        <v>5</v>
      </c>
      <c r="C48" s="525" t="s">
        <v>6</v>
      </c>
      <c r="D48" s="525" t="s">
        <v>7</v>
      </c>
      <c r="E48" s="793" t="s">
        <v>8</v>
      </c>
      <c r="F48" s="793"/>
      <c r="G48" s="793"/>
      <c r="H48" s="535"/>
      <c r="I48" s="501"/>
    </row>
    <row r="49" spans="1:13" ht="24.6" customHeight="1" x14ac:dyDescent="0.3">
      <c r="A49" s="809"/>
      <c r="B49" s="792"/>
      <c r="C49" s="526" t="s">
        <v>12</v>
      </c>
      <c r="D49" s="526" t="s">
        <v>24</v>
      </c>
      <c r="E49" s="357" t="s">
        <v>105</v>
      </c>
      <c r="F49" s="357" t="s">
        <v>210</v>
      </c>
      <c r="G49" s="357" t="s">
        <v>284</v>
      </c>
      <c r="H49" s="535"/>
      <c r="I49" s="501"/>
    </row>
    <row r="50" spans="1:13" s="196" customFormat="1" ht="23.1" customHeight="1" x14ac:dyDescent="0.3">
      <c r="A50" s="358" t="s">
        <v>154</v>
      </c>
      <c r="B50" s="39" t="s">
        <v>41</v>
      </c>
      <c r="C50" s="210">
        <v>179426</v>
      </c>
      <c r="D50" s="210">
        <v>240353</v>
      </c>
      <c r="E50" s="210">
        <v>175780</v>
      </c>
      <c r="F50" s="210">
        <v>182644</v>
      </c>
      <c r="G50" s="210">
        <v>182644</v>
      </c>
      <c r="H50" s="195"/>
    </row>
    <row r="51" spans="1:13" ht="19.2" customHeight="1" x14ac:dyDescent="0.3">
      <c r="A51" s="536"/>
      <c r="B51" s="537"/>
      <c r="C51" s="538"/>
      <c r="D51" s="538"/>
      <c r="E51" s="538"/>
      <c r="F51" s="538"/>
      <c r="G51" s="538"/>
      <c r="H51" s="535"/>
      <c r="I51" s="501"/>
    </row>
    <row r="52" spans="1:13" ht="37.200000000000003" customHeight="1" x14ac:dyDescent="0.3">
      <c r="A52" s="792" t="s">
        <v>20</v>
      </c>
      <c r="B52" s="792" t="s">
        <v>5</v>
      </c>
      <c r="C52" s="525" t="s">
        <v>6</v>
      </c>
      <c r="D52" s="525" t="s">
        <v>7</v>
      </c>
      <c r="E52" s="793" t="s">
        <v>8</v>
      </c>
      <c r="F52" s="793"/>
      <c r="G52" s="793"/>
      <c r="H52" s="535"/>
      <c r="I52" s="515"/>
      <c r="J52" s="515"/>
      <c r="K52" s="515"/>
      <c r="L52" s="515"/>
    </row>
    <row r="53" spans="1:13" ht="19.95" customHeight="1" x14ac:dyDescent="0.3">
      <c r="A53" s="792"/>
      <c r="B53" s="792"/>
      <c r="C53" s="526" t="s">
        <v>12</v>
      </c>
      <c r="D53" s="526" t="s">
        <v>24</v>
      </c>
      <c r="E53" s="357" t="s">
        <v>105</v>
      </c>
      <c r="F53" s="357" t="s">
        <v>210</v>
      </c>
      <c r="G53" s="357" t="s">
        <v>284</v>
      </c>
      <c r="H53" s="514"/>
      <c r="I53" s="515"/>
      <c r="J53" s="515"/>
      <c r="K53" s="515"/>
      <c r="L53" s="515"/>
    </row>
    <row r="54" spans="1:13" ht="33" customHeight="1" x14ac:dyDescent="0.3">
      <c r="A54" s="539" t="s">
        <v>13</v>
      </c>
      <c r="B54" s="528" t="s">
        <v>14</v>
      </c>
      <c r="C54" s="204">
        <f>C40</f>
        <v>753929</v>
      </c>
      <c r="D54" s="204">
        <f>D40</f>
        <v>784879</v>
      </c>
      <c r="E54" s="204">
        <f>E40</f>
        <v>898729</v>
      </c>
      <c r="F54" s="204">
        <f>F40</f>
        <v>1045748</v>
      </c>
      <c r="G54" s="540">
        <f>G40</f>
        <v>1045748</v>
      </c>
      <c r="H54" s="514" t="s">
        <v>48</v>
      </c>
      <c r="I54" s="515"/>
      <c r="J54" s="515"/>
      <c r="K54" s="515"/>
      <c r="L54" s="515"/>
    </row>
    <row r="55" spans="1:13" ht="31.95" customHeight="1" x14ac:dyDescent="0.3">
      <c r="A55" s="530" t="s">
        <v>21</v>
      </c>
      <c r="B55" s="531" t="s">
        <v>14</v>
      </c>
      <c r="C55" s="532">
        <f>SUM(C54)</f>
        <v>753929</v>
      </c>
      <c r="D55" s="532">
        <f>SUM(D54)</f>
        <v>784879</v>
      </c>
      <c r="E55" s="532">
        <f>E54</f>
        <v>898729</v>
      </c>
      <c r="F55" s="532">
        <f>F54</f>
        <v>1045748</v>
      </c>
      <c r="G55" s="541">
        <f>G54</f>
        <v>1045748</v>
      </c>
      <c r="H55" s="514"/>
      <c r="I55" s="515"/>
      <c r="J55" s="542"/>
      <c r="K55" s="542"/>
      <c r="L55" s="542"/>
    </row>
    <row r="56" spans="1:13" s="509" customFormat="1" ht="29.4" customHeight="1" x14ac:dyDescent="0.3">
      <c r="A56" s="794" t="s">
        <v>22</v>
      </c>
      <c r="B56" s="794"/>
      <c r="C56" s="794"/>
      <c r="D56" s="794"/>
      <c r="E56" s="794"/>
      <c r="F56" s="794"/>
      <c r="G56" s="794"/>
      <c r="H56" s="512"/>
      <c r="I56" s="508"/>
      <c r="J56" s="513"/>
      <c r="K56" s="513"/>
      <c r="L56" s="513"/>
      <c r="M56" s="513"/>
    </row>
    <row r="57" spans="1:13" s="509" customFormat="1" ht="16.649999999999999" customHeight="1" x14ac:dyDescent="0.3">
      <c r="A57" s="519" t="s">
        <v>23</v>
      </c>
      <c r="B57" s="519"/>
      <c r="C57" s="519"/>
      <c r="D57" s="519"/>
      <c r="E57" s="519"/>
      <c r="F57" s="519"/>
      <c r="G57" s="519"/>
      <c r="H57" s="519"/>
      <c r="I57" s="508"/>
    </row>
    <row r="58" spans="1:13" s="543" customFormat="1" ht="23.4" customHeight="1" x14ac:dyDescent="0.3">
      <c r="A58" s="779" t="s">
        <v>84</v>
      </c>
      <c r="B58" s="779"/>
      <c r="C58" s="779"/>
      <c r="D58" s="779"/>
      <c r="E58" s="779"/>
      <c r="F58" s="779"/>
      <c r="G58" s="779"/>
      <c r="H58" s="779"/>
      <c r="I58" s="779"/>
      <c r="J58" s="779"/>
      <c r="K58" s="779"/>
    </row>
    <row r="59" spans="1:13" s="522" customFormat="1" ht="15.6" x14ac:dyDescent="0.3">
      <c r="A59" s="505" t="s">
        <v>44</v>
      </c>
    </row>
    <row r="60" spans="1:13" ht="41.4" customHeight="1" x14ac:dyDescent="0.3">
      <c r="A60" s="795" t="s">
        <v>153</v>
      </c>
      <c r="B60" s="795"/>
      <c r="C60" s="795"/>
      <c r="D60" s="795"/>
      <c r="E60" s="795"/>
      <c r="F60" s="795"/>
      <c r="G60" s="795"/>
      <c r="H60" s="512"/>
    </row>
    <row r="61" spans="1:13" ht="37.200000000000003" customHeight="1" x14ac:dyDescent="0.3">
      <c r="A61" s="796" t="s">
        <v>19</v>
      </c>
      <c r="B61" s="792" t="s">
        <v>5</v>
      </c>
      <c r="C61" s="525" t="s">
        <v>6</v>
      </c>
      <c r="D61" s="525" t="s">
        <v>7</v>
      </c>
      <c r="E61" s="793" t="s">
        <v>8</v>
      </c>
      <c r="F61" s="793"/>
      <c r="G61" s="793"/>
      <c r="H61" s="535"/>
      <c r="I61" s="501"/>
    </row>
    <row r="62" spans="1:13" ht="22.2" customHeight="1" x14ac:dyDescent="0.3">
      <c r="A62" s="797"/>
      <c r="B62" s="792"/>
      <c r="C62" s="525" t="s">
        <v>12</v>
      </c>
      <c r="D62" s="525" t="s">
        <v>24</v>
      </c>
      <c r="E62" s="357" t="s">
        <v>105</v>
      </c>
      <c r="F62" s="357" t="s">
        <v>210</v>
      </c>
      <c r="G62" s="357" t="s">
        <v>284</v>
      </c>
      <c r="H62" s="535" t="s">
        <v>48</v>
      </c>
      <c r="I62" s="501"/>
    </row>
    <row r="63" spans="1:13" s="168" customFormat="1" ht="55.95" customHeight="1" x14ac:dyDescent="0.3">
      <c r="A63" s="197" t="s">
        <v>155</v>
      </c>
      <c r="B63" s="39" t="s">
        <v>39</v>
      </c>
      <c r="C63" s="198">
        <v>58967</v>
      </c>
      <c r="D63" s="198">
        <f>58967+7032-3463</f>
        <v>62536</v>
      </c>
      <c r="E63" s="198">
        <v>65963</v>
      </c>
      <c r="F63" s="198">
        <v>65963</v>
      </c>
      <c r="G63" s="198">
        <v>65963</v>
      </c>
      <c r="H63" s="495"/>
    </row>
    <row r="64" spans="1:13" s="196" customFormat="1" ht="31.2" customHeight="1" x14ac:dyDescent="0.3">
      <c r="A64" s="790" t="s">
        <v>226</v>
      </c>
      <c r="B64" s="39" t="s">
        <v>39</v>
      </c>
      <c r="C64" s="198">
        <v>11552</v>
      </c>
      <c r="D64" s="198">
        <f>11569+161</f>
        <v>11730</v>
      </c>
      <c r="E64" s="198">
        <v>11569</v>
      </c>
      <c r="F64" s="198">
        <v>11569</v>
      </c>
      <c r="G64" s="198">
        <v>11569</v>
      </c>
      <c r="H64" s="195"/>
    </row>
    <row r="65" spans="1:12" s="196" customFormat="1" ht="30" customHeight="1" x14ac:dyDescent="0.3">
      <c r="A65" s="791"/>
      <c r="B65" s="317" t="s">
        <v>227</v>
      </c>
      <c r="C65" s="318">
        <v>23104</v>
      </c>
      <c r="D65" s="318">
        <f>23138+322</f>
        <v>23460</v>
      </c>
      <c r="E65" s="318">
        <v>23138</v>
      </c>
      <c r="F65" s="318">
        <v>23138</v>
      </c>
      <c r="G65" s="318">
        <v>23138</v>
      </c>
      <c r="H65" s="195" t="s">
        <v>48</v>
      </c>
    </row>
    <row r="66" spans="1:12" s="199" customFormat="1" ht="36" customHeight="1" x14ac:dyDescent="0.3">
      <c r="A66" s="197" t="s">
        <v>156</v>
      </c>
      <c r="B66" s="39" t="s">
        <v>39</v>
      </c>
      <c r="C66" s="39">
        <v>1180</v>
      </c>
      <c r="D66" s="39">
        <v>1180</v>
      </c>
      <c r="E66" s="39">
        <v>1180</v>
      </c>
      <c r="F66" s="39">
        <v>1180</v>
      </c>
      <c r="G66" s="39">
        <v>1180</v>
      </c>
      <c r="H66" s="495" t="s">
        <v>48</v>
      </c>
    </row>
    <row r="67" spans="1:12" ht="21" customHeight="1" x14ac:dyDescent="0.3">
      <c r="A67" s="536"/>
      <c r="B67" s="537"/>
      <c r="C67" s="538"/>
      <c r="D67" s="538"/>
      <c r="E67" s="538"/>
      <c r="F67" s="538"/>
      <c r="G67" s="538"/>
      <c r="H67" s="535"/>
      <c r="I67" s="501"/>
    </row>
    <row r="68" spans="1:12" ht="43.2" customHeight="1" x14ac:dyDescent="0.3">
      <c r="A68" s="792" t="s">
        <v>20</v>
      </c>
      <c r="B68" s="792" t="s">
        <v>5</v>
      </c>
      <c r="C68" s="525" t="s">
        <v>6</v>
      </c>
      <c r="D68" s="525" t="s">
        <v>7</v>
      </c>
      <c r="E68" s="793" t="s">
        <v>8</v>
      </c>
      <c r="F68" s="793"/>
      <c r="G68" s="793"/>
      <c r="H68" s="535"/>
      <c r="I68" s="515"/>
      <c r="J68" s="515"/>
      <c r="K68" s="515"/>
      <c r="L68" s="515"/>
    </row>
    <row r="69" spans="1:12" ht="24.6" customHeight="1" x14ac:dyDescent="0.3">
      <c r="A69" s="792"/>
      <c r="B69" s="792"/>
      <c r="C69" s="525" t="s">
        <v>12</v>
      </c>
      <c r="D69" s="525" t="s">
        <v>24</v>
      </c>
      <c r="E69" s="357" t="s">
        <v>105</v>
      </c>
      <c r="F69" s="357" t="s">
        <v>210</v>
      </c>
      <c r="G69" s="357" t="s">
        <v>284</v>
      </c>
      <c r="H69" s="514" t="s">
        <v>48</v>
      </c>
      <c r="I69" s="515"/>
      <c r="J69" s="515"/>
      <c r="K69" s="515"/>
      <c r="L69" s="515"/>
    </row>
    <row r="70" spans="1:12" ht="27.6" customHeight="1" x14ac:dyDescent="0.3">
      <c r="A70" s="544" t="s">
        <v>15</v>
      </c>
      <c r="B70" s="528" t="s">
        <v>14</v>
      </c>
      <c r="C70" s="209">
        <f>C41</f>
        <v>163620</v>
      </c>
      <c r="D70" s="209">
        <f>D41</f>
        <v>130095</v>
      </c>
      <c r="E70" s="209">
        <f>E41</f>
        <v>190306</v>
      </c>
      <c r="F70" s="209">
        <f>F41</f>
        <v>201724</v>
      </c>
      <c r="G70" s="209">
        <f>G41</f>
        <v>211810</v>
      </c>
      <c r="H70" s="514"/>
      <c r="I70" s="515"/>
      <c r="J70" s="515"/>
      <c r="K70" s="515"/>
      <c r="L70" s="515"/>
    </row>
    <row r="71" spans="1:12" ht="37.950000000000003" customHeight="1" x14ac:dyDescent="0.3">
      <c r="A71" s="530" t="s">
        <v>21</v>
      </c>
      <c r="B71" s="531" t="s">
        <v>14</v>
      </c>
      <c r="C71" s="532">
        <f>SUM(C70)</f>
        <v>163620</v>
      </c>
      <c r="D71" s="532">
        <f>SUM(D70)</f>
        <v>130095</v>
      </c>
      <c r="E71" s="532">
        <f>SUM(E70)</f>
        <v>190306</v>
      </c>
      <c r="F71" s="532">
        <f>SUM(F70)</f>
        <v>201724</v>
      </c>
      <c r="G71" s="532">
        <f>SUM(G70)</f>
        <v>211810</v>
      </c>
      <c r="H71" s="514"/>
      <c r="I71" s="515"/>
      <c r="J71" s="542"/>
      <c r="K71" s="542"/>
      <c r="L71" s="542"/>
    </row>
    <row r="73" spans="1:12" x14ac:dyDescent="0.3">
      <c r="E73" s="545"/>
    </row>
    <row r="76" spans="1:12" x14ac:dyDescent="0.3">
      <c r="G76" s="501" t="s">
        <v>48</v>
      </c>
    </row>
  </sheetData>
  <mergeCells count="49">
    <mergeCell ref="D8:G8"/>
    <mergeCell ref="A23:G23"/>
    <mergeCell ref="F1:G1"/>
    <mergeCell ref="D2:G2"/>
    <mergeCell ref="D3:G3"/>
    <mergeCell ref="D4:G4"/>
    <mergeCell ref="D7:G7"/>
    <mergeCell ref="A31:G31"/>
    <mergeCell ref="D9:G9"/>
    <mergeCell ref="D10:G10"/>
    <mergeCell ref="A17:G17"/>
    <mergeCell ref="A18:G18"/>
    <mergeCell ref="A19:G19"/>
    <mergeCell ref="A20:G20"/>
    <mergeCell ref="A22:G22"/>
    <mergeCell ref="A24:G24"/>
    <mergeCell ref="A26:G26"/>
    <mergeCell ref="A27:G27"/>
    <mergeCell ref="A30:G30"/>
    <mergeCell ref="A32:C33"/>
    <mergeCell ref="D32:D33"/>
    <mergeCell ref="E32:G32"/>
    <mergeCell ref="A34:C34"/>
    <mergeCell ref="A35:G35"/>
    <mergeCell ref="A52:A53"/>
    <mergeCell ref="B52:B53"/>
    <mergeCell ref="E52:G52"/>
    <mergeCell ref="H36:I36"/>
    <mergeCell ref="A37:G37"/>
    <mergeCell ref="A38:A39"/>
    <mergeCell ref="B38:B39"/>
    <mergeCell ref="E38:G38"/>
    <mergeCell ref="A43:H43"/>
    <mergeCell ref="A36:G36"/>
    <mergeCell ref="A45:G45"/>
    <mergeCell ref="A47:G47"/>
    <mergeCell ref="A48:A49"/>
    <mergeCell ref="B48:B49"/>
    <mergeCell ref="E48:G48"/>
    <mergeCell ref="A64:A65"/>
    <mergeCell ref="A68:A69"/>
    <mergeCell ref="B68:B69"/>
    <mergeCell ref="E68:G68"/>
    <mergeCell ref="A56:G56"/>
    <mergeCell ref="A58:K58"/>
    <mergeCell ref="A60:G60"/>
    <mergeCell ref="A61:A62"/>
    <mergeCell ref="B61:B62"/>
    <mergeCell ref="E61:G61"/>
  </mergeCells>
  <printOptions horizontalCentered="1"/>
  <pageMargins left="0.39370078740157483" right="0.39370078740157483" top="0.39370078740157483" bottom="0.39370078740157483" header="0.19685039370078741" footer="0.19685039370078741"/>
  <pageSetup paperSize="9" scale="74" fitToHeight="0" orientation="landscape" r:id="rId1"/>
  <headerFooter alignWithMargins="0"/>
  <rowBreaks count="3" manualBreakCount="3">
    <brk id="30" max="16383" man="1"/>
    <brk id="55" max="16383" man="1"/>
    <brk id="7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58"/>
  <sheetViews>
    <sheetView topLeftCell="A28" zoomScale="60" zoomScaleNormal="60" workbookViewId="0">
      <selection activeCell="A30" sqref="A30"/>
    </sheetView>
  </sheetViews>
  <sheetFormatPr defaultRowHeight="13.8" x14ac:dyDescent="0.25"/>
  <cols>
    <col min="1" max="1" width="46.109375" style="58" customWidth="1"/>
    <col min="2" max="2" width="11.6640625" style="58" customWidth="1"/>
    <col min="3" max="3" width="15.6640625" style="53" customWidth="1"/>
    <col min="4" max="4" width="17.44140625" style="53" customWidth="1"/>
    <col min="5" max="5" width="15" style="53" customWidth="1"/>
    <col min="6" max="6" width="14.6640625" style="53" customWidth="1"/>
    <col min="7" max="7" width="15.88671875" style="53" customWidth="1"/>
    <col min="8" max="8" width="11" style="53" customWidth="1"/>
    <col min="9" max="9" width="11" style="59" customWidth="1"/>
    <col min="10" max="10" width="11.109375" style="53" customWidth="1"/>
    <col min="11" max="12" width="13.33203125" style="53" customWidth="1"/>
    <col min="13" max="13" width="13.88671875" style="53" customWidth="1"/>
    <col min="14" max="17" width="9.109375" style="53" customWidth="1"/>
    <col min="18" max="256" width="8.88671875" style="53"/>
    <col min="257" max="257" width="46.109375" style="98" customWidth="1"/>
    <col min="258" max="258" width="11.6640625" style="98" customWidth="1"/>
    <col min="259" max="259" width="15.6640625" style="98" customWidth="1"/>
    <col min="260" max="260" width="17.44140625" style="98" customWidth="1"/>
    <col min="261" max="261" width="18.88671875" style="98" customWidth="1"/>
    <col min="262" max="262" width="14.6640625" style="98" customWidth="1"/>
    <col min="263" max="263" width="17.5546875" style="98" customWidth="1"/>
    <col min="264" max="265" width="11" style="98" customWidth="1"/>
    <col min="266" max="266" width="11.109375" style="98" customWidth="1"/>
    <col min="267" max="268" width="13.33203125" style="98" customWidth="1"/>
    <col min="269" max="269" width="13.88671875" style="98" customWidth="1"/>
    <col min="270" max="273" width="9.109375" style="98" customWidth="1"/>
    <col min="274" max="512" width="8.88671875" style="98"/>
    <col min="513" max="513" width="46.109375" style="98" customWidth="1"/>
    <col min="514" max="514" width="11.6640625" style="98" customWidth="1"/>
    <col min="515" max="515" width="15.6640625" style="98" customWidth="1"/>
    <col min="516" max="516" width="17.44140625" style="98" customWidth="1"/>
    <col min="517" max="517" width="18.88671875" style="98" customWidth="1"/>
    <col min="518" max="518" width="14.6640625" style="98" customWidth="1"/>
    <col min="519" max="519" width="17.5546875" style="98" customWidth="1"/>
    <col min="520" max="521" width="11" style="98" customWidth="1"/>
    <col min="522" max="522" width="11.109375" style="98" customWidth="1"/>
    <col min="523" max="524" width="13.33203125" style="98" customWidth="1"/>
    <col min="525" max="525" width="13.88671875" style="98" customWidth="1"/>
    <col min="526" max="529" width="9.109375" style="98" customWidth="1"/>
    <col min="530" max="768" width="8.88671875" style="98"/>
    <col min="769" max="769" width="46.109375" style="98" customWidth="1"/>
    <col min="770" max="770" width="11.6640625" style="98" customWidth="1"/>
    <col min="771" max="771" width="15.6640625" style="98" customWidth="1"/>
    <col min="772" max="772" width="17.44140625" style="98" customWidth="1"/>
    <col min="773" max="773" width="18.88671875" style="98" customWidth="1"/>
    <col min="774" max="774" width="14.6640625" style="98" customWidth="1"/>
    <col min="775" max="775" width="17.5546875" style="98" customWidth="1"/>
    <col min="776" max="777" width="11" style="98" customWidth="1"/>
    <col min="778" max="778" width="11.109375" style="98" customWidth="1"/>
    <col min="779" max="780" width="13.33203125" style="98" customWidth="1"/>
    <col min="781" max="781" width="13.88671875" style="98" customWidth="1"/>
    <col min="782" max="785" width="9.109375" style="98" customWidth="1"/>
    <col min="786" max="1024" width="8.88671875" style="98"/>
    <col min="1025" max="1025" width="46.109375" style="98" customWidth="1"/>
    <col min="1026" max="1026" width="11.6640625" style="98" customWidth="1"/>
    <col min="1027" max="1027" width="15.6640625" style="98" customWidth="1"/>
    <col min="1028" max="1028" width="17.44140625" style="98" customWidth="1"/>
    <col min="1029" max="1029" width="18.88671875" style="98" customWidth="1"/>
    <col min="1030" max="1030" width="14.6640625" style="98" customWidth="1"/>
    <col min="1031" max="1031" width="17.5546875" style="98" customWidth="1"/>
    <col min="1032" max="1033" width="11" style="98" customWidth="1"/>
    <col min="1034" max="1034" width="11.109375" style="98" customWidth="1"/>
    <col min="1035" max="1036" width="13.33203125" style="98" customWidth="1"/>
    <col min="1037" max="1037" width="13.88671875" style="98" customWidth="1"/>
    <col min="1038" max="1041" width="9.109375" style="98" customWidth="1"/>
    <col min="1042" max="1280" width="8.88671875" style="98"/>
    <col min="1281" max="1281" width="46.109375" style="98" customWidth="1"/>
    <col min="1282" max="1282" width="11.6640625" style="98" customWidth="1"/>
    <col min="1283" max="1283" width="15.6640625" style="98" customWidth="1"/>
    <col min="1284" max="1284" width="17.44140625" style="98" customWidth="1"/>
    <col min="1285" max="1285" width="18.88671875" style="98" customWidth="1"/>
    <col min="1286" max="1286" width="14.6640625" style="98" customWidth="1"/>
    <col min="1287" max="1287" width="17.5546875" style="98" customWidth="1"/>
    <col min="1288" max="1289" width="11" style="98" customWidth="1"/>
    <col min="1290" max="1290" width="11.109375" style="98" customWidth="1"/>
    <col min="1291" max="1292" width="13.33203125" style="98" customWidth="1"/>
    <col min="1293" max="1293" width="13.88671875" style="98" customWidth="1"/>
    <col min="1294" max="1297" width="9.109375" style="98" customWidth="1"/>
    <col min="1298" max="1536" width="8.88671875" style="98"/>
    <col min="1537" max="1537" width="46.109375" style="98" customWidth="1"/>
    <col min="1538" max="1538" width="11.6640625" style="98" customWidth="1"/>
    <col min="1539" max="1539" width="15.6640625" style="98" customWidth="1"/>
    <col min="1540" max="1540" width="17.44140625" style="98" customWidth="1"/>
    <col min="1541" max="1541" width="18.88671875" style="98" customWidth="1"/>
    <col min="1542" max="1542" width="14.6640625" style="98" customWidth="1"/>
    <col min="1543" max="1543" width="17.5546875" style="98" customWidth="1"/>
    <col min="1544" max="1545" width="11" style="98" customWidth="1"/>
    <col min="1546" max="1546" width="11.109375" style="98" customWidth="1"/>
    <col min="1547" max="1548" width="13.33203125" style="98" customWidth="1"/>
    <col min="1549" max="1549" width="13.88671875" style="98" customWidth="1"/>
    <col min="1550" max="1553" width="9.109375" style="98" customWidth="1"/>
    <col min="1554" max="1792" width="8.88671875" style="98"/>
    <col min="1793" max="1793" width="46.109375" style="98" customWidth="1"/>
    <col min="1794" max="1794" width="11.6640625" style="98" customWidth="1"/>
    <col min="1795" max="1795" width="15.6640625" style="98" customWidth="1"/>
    <col min="1796" max="1796" width="17.44140625" style="98" customWidth="1"/>
    <col min="1797" max="1797" width="18.88671875" style="98" customWidth="1"/>
    <col min="1798" max="1798" width="14.6640625" style="98" customWidth="1"/>
    <col min="1799" max="1799" width="17.5546875" style="98" customWidth="1"/>
    <col min="1800" max="1801" width="11" style="98" customWidth="1"/>
    <col min="1802" max="1802" width="11.109375" style="98" customWidth="1"/>
    <col min="1803" max="1804" width="13.33203125" style="98" customWidth="1"/>
    <col min="1805" max="1805" width="13.88671875" style="98" customWidth="1"/>
    <col min="1806" max="1809" width="9.109375" style="98" customWidth="1"/>
    <col min="1810" max="2048" width="8.88671875" style="98"/>
    <col min="2049" max="2049" width="46.109375" style="98" customWidth="1"/>
    <col min="2050" max="2050" width="11.6640625" style="98" customWidth="1"/>
    <col min="2051" max="2051" width="15.6640625" style="98" customWidth="1"/>
    <col min="2052" max="2052" width="17.44140625" style="98" customWidth="1"/>
    <col min="2053" max="2053" width="18.88671875" style="98" customWidth="1"/>
    <col min="2054" max="2054" width="14.6640625" style="98" customWidth="1"/>
    <col min="2055" max="2055" width="17.5546875" style="98" customWidth="1"/>
    <col min="2056" max="2057" width="11" style="98" customWidth="1"/>
    <col min="2058" max="2058" width="11.109375" style="98" customWidth="1"/>
    <col min="2059" max="2060" width="13.33203125" style="98" customWidth="1"/>
    <col min="2061" max="2061" width="13.88671875" style="98" customWidth="1"/>
    <col min="2062" max="2065" width="9.109375" style="98" customWidth="1"/>
    <col min="2066" max="2304" width="8.88671875" style="98"/>
    <col min="2305" max="2305" width="46.109375" style="98" customWidth="1"/>
    <col min="2306" max="2306" width="11.6640625" style="98" customWidth="1"/>
    <col min="2307" max="2307" width="15.6640625" style="98" customWidth="1"/>
    <col min="2308" max="2308" width="17.44140625" style="98" customWidth="1"/>
    <col min="2309" max="2309" width="18.88671875" style="98" customWidth="1"/>
    <col min="2310" max="2310" width="14.6640625" style="98" customWidth="1"/>
    <col min="2311" max="2311" width="17.5546875" style="98" customWidth="1"/>
    <col min="2312" max="2313" width="11" style="98" customWidth="1"/>
    <col min="2314" max="2314" width="11.109375" style="98" customWidth="1"/>
    <col min="2315" max="2316" width="13.33203125" style="98" customWidth="1"/>
    <col min="2317" max="2317" width="13.88671875" style="98" customWidth="1"/>
    <col min="2318" max="2321" width="9.109375" style="98" customWidth="1"/>
    <col min="2322" max="2560" width="8.88671875" style="98"/>
    <col min="2561" max="2561" width="46.109375" style="98" customWidth="1"/>
    <col min="2562" max="2562" width="11.6640625" style="98" customWidth="1"/>
    <col min="2563" max="2563" width="15.6640625" style="98" customWidth="1"/>
    <col min="2564" max="2564" width="17.44140625" style="98" customWidth="1"/>
    <col min="2565" max="2565" width="18.88671875" style="98" customWidth="1"/>
    <col min="2566" max="2566" width="14.6640625" style="98" customWidth="1"/>
    <col min="2567" max="2567" width="17.5546875" style="98" customWidth="1"/>
    <col min="2568" max="2569" width="11" style="98" customWidth="1"/>
    <col min="2570" max="2570" width="11.109375" style="98" customWidth="1"/>
    <col min="2571" max="2572" width="13.33203125" style="98" customWidth="1"/>
    <col min="2573" max="2573" width="13.88671875" style="98" customWidth="1"/>
    <col min="2574" max="2577" width="9.109375" style="98" customWidth="1"/>
    <col min="2578" max="2816" width="8.88671875" style="98"/>
    <col min="2817" max="2817" width="46.109375" style="98" customWidth="1"/>
    <col min="2818" max="2818" width="11.6640625" style="98" customWidth="1"/>
    <col min="2819" max="2819" width="15.6640625" style="98" customWidth="1"/>
    <col min="2820" max="2820" width="17.44140625" style="98" customWidth="1"/>
    <col min="2821" max="2821" width="18.88671875" style="98" customWidth="1"/>
    <col min="2822" max="2822" width="14.6640625" style="98" customWidth="1"/>
    <col min="2823" max="2823" width="17.5546875" style="98" customWidth="1"/>
    <col min="2824" max="2825" width="11" style="98" customWidth="1"/>
    <col min="2826" max="2826" width="11.109375" style="98" customWidth="1"/>
    <col min="2827" max="2828" width="13.33203125" style="98" customWidth="1"/>
    <col min="2829" max="2829" width="13.88671875" style="98" customWidth="1"/>
    <col min="2830" max="2833" width="9.109375" style="98" customWidth="1"/>
    <col min="2834" max="3072" width="8.88671875" style="98"/>
    <col min="3073" max="3073" width="46.109375" style="98" customWidth="1"/>
    <col min="3074" max="3074" width="11.6640625" style="98" customWidth="1"/>
    <col min="3075" max="3075" width="15.6640625" style="98" customWidth="1"/>
    <col min="3076" max="3076" width="17.44140625" style="98" customWidth="1"/>
    <col min="3077" max="3077" width="18.88671875" style="98" customWidth="1"/>
    <col min="3078" max="3078" width="14.6640625" style="98" customWidth="1"/>
    <col min="3079" max="3079" width="17.5546875" style="98" customWidth="1"/>
    <col min="3080" max="3081" width="11" style="98" customWidth="1"/>
    <col min="3082" max="3082" width="11.109375" style="98" customWidth="1"/>
    <col min="3083" max="3084" width="13.33203125" style="98" customWidth="1"/>
    <col min="3085" max="3085" width="13.88671875" style="98" customWidth="1"/>
    <col min="3086" max="3089" width="9.109375" style="98" customWidth="1"/>
    <col min="3090" max="3328" width="8.88671875" style="98"/>
    <col min="3329" max="3329" width="46.109375" style="98" customWidth="1"/>
    <col min="3330" max="3330" width="11.6640625" style="98" customWidth="1"/>
    <col min="3331" max="3331" width="15.6640625" style="98" customWidth="1"/>
    <col min="3332" max="3332" width="17.44140625" style="98" customWidth="1"/>
    <col min="3333" max="3333" width="18.88671875" style="98" customWidth="1"/>
    <col min="3334" max="3334" width="14.6640625" style="98" customWidth="1"/>
    <col min="3335" max="3335" width="17.5546875" style="98" customWidth="1"/>
    <col min="3336" max="3337" width="11" style="98" customWidth="1"/>
    <col min="3338" max="3338" width="11.109375" style="98" customWidth="1"/>
    <col min="3339" max="3340" width="13.33203125" style="98" customWidth="1"/>
    <col min="3341" max="3341" width="13.88671875" style="98" customWidth="1"/>
    <col min="3342" max="3345" width="9.109375" style="98" customWidth="1"/>
    <col min="3346" max="3584" width="8.88671875" style="98"/>
    <col min="3585" max="3585" width="46.109375" style="98" customWidth="1"/>
    <col min="3586" max="3586" width="11.6640625" style="98" customWidth="1"/>
    <col min="3587" max="3587" width="15.6640625" style="98" customWidth="1"/>
    <col min="3588" max="3588" width="17.44140625" style="98" customWidth="1"/>
    <col min="3589" max="3589" width="18.88671875" style="98" customWidth="1"/>
    <col min="3590" max="3590" width="14.6640625" style="98" customWidth="1"/>
    <col min="3591" max="3591" width="17.5546875" style="98" customWidth="1"/>
    <col min="3592" max="3593" width="11" style="98" customWidth="1"/>
    <col min="3594" max="3594" width="11.109375" style="98" customWidth="1"/>
    <col min="3595" max="3596" width="13.33203125" style="98" customWidth="1"/>
    <col min="3597" max="3597" width="13.88671875" style="98" customWidth="1"/>
    <col min="3598" max="3601" width="9.109375" style="98" customWidth="1"/>
    <col min="3602" max="3840" width="8.88671875" style="98"/>
    <col min="3841" max="3841" width="46.109375" style="98" customWidth="1"/>
    <col min="3842" max="3842" width="11.6640625" style="98" customWidth="1"/>
    <col min="3843" max="3843" width="15.6640625" style="98" customWidth="1"/>
    <col min="3844" max="3844" width="17.44140625" style="98" customWidth="1"/>
    <col min="3845" max="3845" width="18.88671875" style="98" customWidth="1"/>
    <col min="3846" max="3846" width="14.6640625" style="98" customWidth="1"/>
    <col min="3847" max="3847" width="17.5546875" style="98" customWidth="1"/>
    <col min="3848" max="3849" width="11" style="98" customWidth="1"/>
    <col min="3850" max="3850" width="11.109375" style="98" customWidth="1"/>
    <col min="3851" max="3852" width="13.33203125" style="98" customWidth="1"/>
    <col min="3853" max="3853" width="13.88671875" style="98" customWidth="1"/>
    <col min="3854" max="3857" width="9.109375" style="98" customWidth="1"/>
    <col min="3858" max="4096" width="8.88671875" style="98"/>
    <col min="4097" max="4097" width="46.109375" style="98" customWidth="1"/>
    <col min="4098" max="4098" width="11.6640625" style="98" customWidth="1"/>
    <col min="4099" max="4099" width="15.6640625" style="98" customWidth="1"/>
    <col min="4100" max="4100" width="17.44140625" style="98" customWidth="1"/>
    <col min="4101" max="4101" width="18.88671875" style="98" customWidth="1"/>
    <col min="4102" max="4102" width="14.6640625" style="98" customWidth="1"/>
    <col min="4103" max="4103" width="17.5546875" style="98" customWidth="1"/>
    <col min="4104" max="4105" width="11" style="98" customWidth="1"/>
    <col min="4106" max="4106" width="11.109375" style="98" customWidth="1"/>
    <col min="4107" max="4108" width="13.33203125" style="98" customWidth="1"/>
    <col min="4109" max="4109" width="13.88671875" style="98" customWidth="1"/>
    <col min="4110" max="4113" width="9.109375" style="98" customWidth="1"/>
    <col min="4114" max="4352" width="8.88671875" style="98"/>
    <col min="4353" max="4353" width="46.109375" style="98" customWidth="1"/>
    <col min="4354" max="4354" width="11.6640625" style="98" customWidth="1"/>
    <col min="4355" max="4355" width="15.6640625" style="98" customWidth="1"/>
    <col min="4356" max="4356" width="17.44140625" style="98" customWidth="1"/>
    <col min="4357" max="4357" width="18.88671875" style="98" customWidth="1"/>
    <col min="4358" max="4358" width="14.6640625" style="98" customWidth="1"/>
    <col min="4359" max="4359" width="17.5546875" style="98" customWidth="1"/>
    <col min="4360" max="4361" width="11" style="98" customWidth="1"/>
    <col min="4362" max="4362" width="11.109375" style="98" customWidth="1"/>
    <col min="4363" max="4364" width="13.33203125" style="98" customWidth="1"/>
    <col min="4365" max="4365" width="13.88671875" style="98" customWidth="1"/>
    <col min="4366" max="4369" width="9.109375" style="98" customWidth="1"/>
    <col min="4370" max="4608" width="8.88671875" style="98"/>
    <col min="4609" max="4609" width="46.109375" style="98" customWidth="1"/>
    <col min="4610" max="4610" width="11.6640625" style="98" customWidth="1"/>
    <col min="4611" max="4611" width="15.6640625" style="98" customWidth="1"/>
    <col min="4612" max="4612" width="17.44140625" style="98" customWidth="1"/>
    <col min="4613" max="4613" width="18.88671875" style="98" customWidth="1"/>
    <col min="4614" max="4614" width="14.6640625" style="98" customWidth="1"/>
    <col min="4615" max="4615" width="17.5546875" style="98" customWidth="1"/>
    <col min="4616" max="4617" width="11" style="98" customWidth="1"/>
    <col min="4618" max="4618" width="11.109375" style="98" customWidth="1"/>
    <col min="4619" max="4620" width="13.33203125" style="98" customWidth="1"/>
    <col min="4621" max="4621" width="13.88671875" style="98" customWidth="1"/>
    <col min="4622" max="4625" width="9.109375" style="98" customWidth="1"/>
    <col min="4626" max="4864" width="8.88671875" style="98"/>
    <col min="4865" max="4865" width="46.109375" style="98" customWidth="1"/>
    <col min="4866" max="4866" width="11.6640625" style="98" customWidth="1"/>
    <col min="4867" max="4867" width="15.6640625" style="98" customWidth="1"/>
    <col min="4868" max="4868" width="17.44140625" style="98" customWidth="1"/>
    <col min="4869" max="4869" width="18.88671875" style="98" customWidth="1"/>
    <col min="4870" max="4870" width="14.6640625" style="98" customWidth="1"/>
    <col min="4871" max="4871" width="17.5546875" style="98" customWidth="1"/>
    <col min="4872" max="4873" width="11" style="98" customWidth="1"/>
    <col min="4874" max="4874" width="11.109375" style="98" customWidth="1"/>
    <col min="4875" max="4876" width="13.33203125" style="98" customWidth="1"/>
    <col min="4877" max="4877" width="13.88671875" style="98" customWidth="1"/>
    <col min="4878" max="4881" width="9.109375" style="98" customWidth="1"/>
    <col min="4882" max="5120" width="8.88671875" style="98"/>
    <col min="5121" max="5121" width="46.109375" style="98" customWidth="1"/>
    <col min="5122" max="5122" width="11.6640625" style="98" customWidth="1"/>
    <col min="5123" max="5123" width="15.6640625" style="98" customWidth="1"/>
    <col min="5124" max="5124" width="17.44140625" style="98" customWidth="1"/>
    <col min="5125" max="5125" width="18.88671875" style="98" customWidth="1"/>
    <col min="5126" max="5126" width="14.6640625" style="98" customWidth="1"/>
    <col min="5127" max="5127" width="17.5546875" style="98" customWidth="1"/>
    <col min="5128" max="5129" width="11" style="98" customWidth="1"/>
    <col min="5130" max="5130" width="11.109375" style="98" customWidth="1"/>
    <col min="5131" max="5132" width="13.33203125" style="98" customWidth="1"/>
    <col min="5133" max="5133" width="13.88671875" style="98" customWidth="1"/>
    <col min="5134" max="5137" width="9.109375" style="98" customWidth="1"/>
    <col min="5138" max="5376" width="8.88671875" style="98"/>
    <col min="5377" max="5377" width="46.109375" style="98" customWidth="1"/>
    <col min="5378" max="5378" width="11.6640625" style="98" customWidth="1"/>
    <col min="5379" max="5379" width="15.6640625" style="98" customWidth="1"/>
    <col min="5380" max="5380" width="17.44140625" style="98" customWidth="1"/>
    <col min="5381" max="5381" width="18.88671875" style="98" customWidth="1"/>
    <col min="5382" max="5382" width="14.6640625" style="98" customWidth="1"/>
    <col min="5383" max="5383" width="17.5546875" style="98" customWidth="1"/>
    <col min="5384" max="5385" width="11" style="98" customWidth="1"/>
    <col min="5386" max="5386" width="11.109375" style="98" customWidth="1"/>
    <col min="5387" max="5388" width="13.33203125" style="98" customWidth="1"/>
    <col min="5389" max="5389" width="13.88671875" style="98" customWidth="1"/>
    <col min="5390" max="5393" width="9.109375" style="98" customWidth="1"/>
    <col min="5394" max="5632" width="8.88671875" style="98"/>
    <col min="5633" max="5633" width="46.109375" style="98" customWidth="1"/>
    <col min="5634" max="5634" width="11.6640625" style="98" customWidth="1"/>
    <col min="5635" max="5635" width="15.6640625" style="98" customWidth="1"/>
    <col min="5636" max="5636" width="17.44140625" style="98" customWidth="1"/>
    <col min="5637" max="5637" width="18.88671875" style="98" customWidth="1"/>
    <col min="5638" max="5638" width="14.6640625" style="98" customWidth="1"/>
    <col min="5639" max="5639" width="17.5546875" style="98" customWidth="1"/>
    <col min="5640" max="5641" width="11" style="98" customWidth="1"/>
    <col min="5642" max="5642" width="11.109375" style="98" customWidth="1"/>
    <col min="5643" max="5644" width="13.33203125" style="98" customWidth="1"/>
    <col min="5645" max="5645" width="13.88671875" style="98" customWidth="1"/>
    <col min="5646" max="5649" width="9.109375" style="98" customWidth="1"/>
    <col min="5650" max="5888" width="8.88671875" style="98"/>
    <col min="5889" max="5889" width="46.109375" style="98" customWidth="1"/>
    <col min="5890" max="5890" width="11.6640625" style="98" customWidth="1"/>
    <col min="5891" max="5891" width="15.6640625" style="98" customWidth="1"/>
    <col min="5892" max="5892" width="17.44140625" style="98" customWidth="1"/>
    <col min="5893" max="5893" width="18.88671875" style="98" customWidth="1"/>
    <col min="5894" max="5894" width="14.6640625" style="98" customWidth="1"/>
    <col min="5895" max="5895" width="17.5546875" style="98" customWidth="1"/>
    <col min="5896" max="5897" width="11" style="98" customWidth="1"/>
    <col min="5898" max="5898" width="11.109375" style="98" customWidth="1"/>
    <col min="5899" max="5900" width="13.33203125" style="98" customWidth="1"/>
    <col min="5901" max="5901" width="13.88671875" style="98" customWidth="1"/>
    <col min="5902" max="5905" width="9.109375" style="98" customWidth="1"/>
    <col min="5906" max="6144" width="8.88671875" style="98"/>
    <col min="6145" max="6145" width="46.109375" style="98" customWidth="1"/>
    <col min="6146" max="6146" width="11.6640625" style="98" customWidth="1"/>
    <col min="6147" max="6147" width="15.6640625" style="98" customWidth="1"/>
    <col min="6148" max="6148" width="17.44140625" style="98" customWidth="1"/>
    <col min="6149" max="6149" width="18.88671875" style="98" customWidth="1"/>
    <col min="6150" max="6150" width="14.6640625" style="98" customWidth="1"/>
    <col min="6151" max="6151" width="17.5546875" style="98" customWidth="1"/>
    <col min="6152" max="6153" width="11" style="98" customWidth="1"/>
    <col min="6154" max="6154" width="11.109375" style="98" customWidth="1"/>
    <col min="6155" max="6156" width="13.33203125" style="98" customWidth="1"/>
    <col min="6157" max="6157" width="13.88671875" style="98" customWidth="1"/>
    <col min="6158" max="6161" width="9.109375" style="98" customWidth="1"/>
    <col min="6162" max="6400" width="8.88671875" style="98"/>
    <col min="6401" max="6401" width="46.109375" style="98" customWidth="1"/>
    <col min="6402" max="6402" width="11.6640625" style="98" customWidth="1"/>
    <col min="6403" max="6403" width="15.6640625" style="98" customWidth="1"/>
    <col min="6404" max="6404" width="17.44140625" style="98" customWidth="1"/>
    <col min="6405" max="6405" width="18.88671875" style="98" customWidth="1"/>
    <col min="6406" max="6406" width="14.6640625" style="98" customWidth="1"/>
    <col min="6407" max="6407" width="17.5546875" style="98" customWidth="1"/>
    <col min="6408" max="6409" width="11" style="98" customWidth="1"/>
    <col min="6410" max="6410" width="11.109375" style="98" customWidth="1"/>
    <col min="6411" max="6412" width="13.33203125" style="98" customWidth="1"/>
    <col min="6413" max="6413" width="13.88671875" style="98" customWidth="1"/>
    <col min="6414" max="6417" width="9.109375" style="98" customWidth="1"/>
    <col min="6418" max="6656" width="8.88671875" style="98"/>
    <col min="6657" max="6657" width="46.109375" style="98" customWidth="1"/>
    <col min="6658" max="6658" width="11.6640625" style="98" customWidth="1"/>
    <col min="6659" max="6659" width="15.6640625" style="98" customWidth="1"/>
    <col min="6660" max="6660" width="17.44140625" style="98" customWidth="1"/>
    <col min="6661" max="6661" width="18.88671875" style="98" customWidth="1"/>
    <col min="6662" max="6662" width="14.6640625" style="98" customWidth="1"/>
    <col min="6663" max="6663" width="17.5546875" style="98" customWidth="1"/>
    <col min="6664" max="6665" width="11" style="98" customWidth="1"/>
    <col min="6666" max="6666" width="11.109375" style="98" customWidth="1"/>
    <col min="6667" max="6668" width="13.33203125" style="98" customWidth="1"/>
    <col min="6669" max="6669" width="13.88671875" style="98" customWidth="1"/>
    <col min="6670" max="6673" width="9.109375" style="98" customWidth="1"/>
    <col min="6674" max="6912" width="8.88671875" style="98"/>
    <col min="6913" max="6913" width="46.109375" style="98" customWidth="1"/>
    <col min="6914" max="6914" width="11.6640625" style="98" customWidth="1"/>
    <col min="6915" max="6915" width="15.6640625" style="98" customWidth="1"/>
    <col min="6916" max="6916" width="17.44140625" style="98" customWidth="1"/>
    <col min="6917" max="6917" width="18.88671875" style="98" customWidth="1"/>
    <col min="6918" max="6918" width="14.6640625" style="98" customWidth="1"/>
    <col min="6919" max="6919" width="17.5546875" style="98" customWidth="1"/>
    <col min="6920" max="6921" width="11" style="98" customWidth="1"/>
    <col min="6922" max="6922" width="11.109375" style="98" customWidth="1"/>
    <col min="6923" max="6924" width="13.33203125" style="98" customWidth="1"/>
    <col min="6925" max="6925" width="13.88671875" style="98" customWidth="1"/>
    <col min="6926" max="6929" width="9.109375" style="98" customWidth="1"/>
    <col min="6930" max="7168" width="8.88671875" style="98"/>
    <col min="7169" max="7169" width="46.109375" style="98" customWidth="1"/>
    <col min="7170" max="7170" width="11.6640625" style="98" customWidth="1"/>
    <col min="7171" max="7171" width="15.6640625" style="98" customWidth="1"/>
    <col min="7172" max="7172" width="17.44140625" style="98" customWidth="1"/>
    <col min="7173" max="7173" width="18.88671875" style="98" customWidth="1"/>
    <col min="7174" max="7174" width="14.6640625" style="98" customWidth="1"/>
    <col min="7175" max="7175" width="17.5546875" style="98" customWidth="1"/>
    <col min="7176" max="7177" width="11" style="98" customWidth="1"/>
    <col min="7178" max="7178" width="11.109375" style="98" customWidth="1"/>
    <col min="7179" max="7180" width="13.33203125" style="98" customWidth="1"/>
    <col min="7181" max="7181" width="13.88671875" style="98" customWidth="1"/>
    <col min="7182" max="7185" width="9.109375" style="98" customWidth="1"/>
    <col min="7186" max="7424" width="8.88671875" style="98"/>
    <col min="7425" max="7425" width="46.109375" style="98" customWidth="1"/>
    <col min="7426" max="7426" width="11.6640625" style="98" customWidth="1"/>
    <col min="7427" max="7427" width="15.6640625" style="98" customWidth="1"/>
    <col min="7428" max="7428" width="17.44140625" style="98" customWidth="1"/>
    <col min="7429" max="7429" width="18.88671875" style="98" customWidth="1"/>
    <col min="7430" max="7430" width="14.6640625" style="98" customWidth="1"/>
    <col min="7431" max="7431" width="17.5546875" style="98" customWidth="1"/>
    <col min="7432" max="7433" width="11" style="98" customWidth="1"/>
    <col min="7434" max="7434" width="11.109375" style="98" customWidth="1"/>
    <col min="7435" max="7436" width="13.33203125" style="98" customWidth="1"/>
    <col min="7437" max="7437" width="13.88671875" style="98" customWidth="1"/>
    <col min="7438" max="7441" width="9.109375" style="98" customWidth="1"/>
    <col min="7442" max="7680" width="8.88671875" style="98"/>
    <col min="7681" max="7681" width="46.109375" style="98" customWidth="1"/>
    <col min="7682" max="7682" width="11.6640625" style="98" customWidth="1"/>
    <col min="7683" max="7683" width="15.6640625" style="98" customWidth="1"/>
    <col min="7684" max="7684" width="17.44140625" style="98" customWidth="1"/>
    <col min="7685" max="7685" width="18.88671875" style="98" customWidth="1"/>
    <col min="7686" max="7686" width="14.6640625" style="98" customWidth="1"/>
    <col min="7687" max="7687" width="17.5546875" style="98" customWidth="1"/>
    <col min="7688" max="7689" width="11" style="98" customWidth="1"/>
    <col min="7690" max="7690" width="11.109375" style="98" customWidth="1"/>
    <col min="7691" max="7692" width="13.33203125" style="98" customWidth="1"/>
    <col min="7693" max="7693" width="13.88671875" style="98" customWidth="1"/>
    <col min="7694" max="7697" width="9.109375" style="98" customWidth="1"/>
    <col min="7698" max="7936" width="8.88671875" style="98"/>
    <col min="7937" max="7937" width="46.109375" style="98" customWidth="1"/>
    <col min="7938" max="7938" width="11.6640625" style="98" customWidth="1"/>
    <col min="7939" max="7939" width="15.6640625" style="98" customWidth="1"/>
    <col min="7940" max="7940" width="17.44140625" style="98" customWidth="1"/>
    <col min="7941" max="7941" width="18.88671875" style="98" customWidth="1"/>
    <col min="7942" max="7942" width="14.6640625" style="98" customWidth="1"/>
    <col min="7943" max="7943" width="17.5546875" style="98" customWidth="1"/>
    <col min="7944" max="7945" width="11" style="98" customWidth="1"/>
    <col min="7946" max="7946" width="11.109375" style="98" customWidth="1"/>
    <col min="7947" max="7948" width="13.33203125" style="98" customWidth="1"/>
    <col min="7949" max="7949" width="13.88671875" style="98" customWidth="1"/>
    <col min="7950" max="7953" width="9.109375" style="98" customWidth="1"/>
    <col min="7954" max="8192" width="8.88671875" style="98"/>
    <col min="8193" max="8193" width="46.109375" style="98" customWidth="1"/>
    <col min="8194" max="8194" width="11.6640625" style="98" customWidth="1"/>
    <col min="8195" max="8195" width="15.6640625" style="98" customWidth="1"/>
    <col min="8196" max="8196" width="17.44140625" style="98" customWidth="1"/>
    <col min="8197" max="8197" width="18.88671875" style="98" customWidth="1"/>
    <col min="8198" max="8198" width="14.6640625" style="98" customWidth="1"/>
    <col min="8199" max="8199" width="17.5546875" style="98" customWidth="1"/>
    <col min="8200" max="8201" width="11" style="98" customWidth="1"/>
    <col min="8202" max="8202" width="11.109375" style="98" customWidth="1"/>
    <col min="8203" max="8204" width="13.33203125" style="98" customWidth="1"/>
    <col min="8205" max="8205" width="13.88671875" style="98" customWidth="1"/>
    <col min="8206" max="8209" width="9.109375" style="98" customWidth="1"/>
    <col min="8210" max="8448" width="8.88671875" style="98"/>
    <col min="8449" max="8449" width="46.109375" style="98" customWidth="1"/>
    <col min="8450" max="8450" width="11.6640625" style="98" customWidth="1"/>
    <col min="8451" max="8451" width="15.6640625" style="98" customWidth="1"/>
    <col min="8452" max="8452" width="17.44140625" style="98" customWidth="1"/>
    <col min="8453" max="8453" width="18.88671875" style="98" customWidth="1"/>
    <col min="8454" max="8454" width="14.6640625" style="98" customWidth="1"/>
    <col min="8455" max="8455" width="17.5546875" style="98" customWidth="1"/>
    <col min="8456" max="8457" width="11" style="98" customWidth="1"/>
    <col min="8458" max="8458" width="11.109375" style="98" customWidth="1"/>
    <col min="8459" max="8460" width="13.33203125" style="98" customWidth="1"/>
    <col min="8461" max="8461" width="13.88671875" style="98" customWidth="1"/>
    <col min="8462" max="8465" width="9.109375" style="98" customWidth="1"/>
    <col min="8466" max="8704" width="8.88671875" style="98"/>
    <col min="8705" max="8705" width="46.109375" style="98" customWidth="1"/>
    <col min="8706" max="8706" width="11.6640625" style="98" customWidth="1"/>
    <col min="8707" max="8707" width="15.6640625" style="98" customWidth="1"/>
    <col min="8708" max="8708" width="17.44140625" style="98" customWidth="1"/>
    <col min="8709" max="8709" width="18.88671875" style="98" customWidth="1"/>
    <col min="8710" max="8710" width="14.6640625" style="98" customWidth="1"/>
    <col min="8711" max="8711" width="17.5546875" style="98" customWidth="1"/>
    <col min="8712" max="8713" width="11" style="98" customWidth="1"/>
    <col min="8714" max="8714" width="11.109375" style="98" customWidth="1"/>
    <col min="8715" max="8716" width="13.33203125" style="98" customWidth="1"/>
    <col min="8717" max="8717" width="13.88671875" style="98" customWidth="1"/>
    <col min="8718" max="8721" width="9.109375" style="98" customWidth="1"/>
    <col min="8722" max="8960" width="8.88671875" style="98"/>
    <col min="8961" max="8961" width="46.109375" style="98" customWidth="1"/>
    <col min="8962" max="8962" width="11.6640625" style="98" customWidth="1"/>
    <col min="8963" max="8963" width="15.6640625" style="98" customWidth="1"/>
    <col min="8964" max="8964" width="17.44140625" style="98" customWidth="1"/>
    <col min="8965" max="8965" width="18.88671875" style="98" customWidth="1"/>
    <col min="8966" max="8966" width="14.6640625" style="98" customWidth="1"/>
    <col min="8967" max="8967" width="17.5546875" style="98" customWidth="1"/>
    <col min="8968" max="8969" width="11" style="98" customWidth="1"/>
    <col min="8970" max="8970" width="11.109375" style="98" customWidth="1"/>
    <col min="8971" max="8972" width="13.33203125" style="98" customWidth="1"/>
    <col min="8973" max="8973" width="13.88671875" style="98" customWidth="1"/>
    <col min="8974" max="8977" width="9.109375" style="98" customWidth="1"/>
    <col min="8978" max="9216" width="8.88671875" style="98"/>
    <col min="9217" max="9217" width="46.109375" style="98" customWidth="1"/>
    <col min="9218" max="9218" width="11.6640625" style="98" customWidth="1"/>
    <col min="9219" max="9219" width="15.6640625" style="98" customWidth="1"/>
    <col min="9220" max="9220" width="17.44140625" style="98" customWidth="1"/>
    <col min="9221" max="9221" width="18.88671875" style="98" customWidth="1"/>
    <col min="9222" max="9222" width="14.6640625" style="98" customWidth="1"/>
    <col min="9223" max="9223" width="17.5546875" style="98" customWidth="1"/>
    <col min="9224" max="9225" width="11" style="98" customWidth="1"/>
    <col min="9226" max="9226" width="11.109375" style="98" customWidth="1"/>
    <col min="9227" max="9228" width="13.33203125" style="98" customWidth="1"/>
    <col min="9229" max="9229" width="13.88671875" style="98" customWidth="1"/>
    <col min="9230" max="9233" width="9.109375" style="98" customWidth="1"/>
    <col min="9234" max="9472" width="8.88671875" style="98"/>
    <col min="9473" max="9473" width="46.109375" style="98" customWidth="1"/>
    <col min="9474" max="9474" width="11.6640625" style="98" customWidth="1"/>
    <col min="9475" max="9475" width="15.6640625" style="98" customWidth="1"/>
    <col min="9476" max="9476" width="17.44140625" style="98" customWidth="1"/>
    <col min="9477" max="9477" width="18.88671875" style="98" customWidth="1"/>
    <col min="9478" max="9478" width="14.6640625" style="98" customWidth="1"/>
    <col min="9479" max="9479" width="17.5546875" style="98" customWidth="1"/>
    <col min="9480" max="9481" width="11" style="98" customWidth="1"/>
    <col min="9482" max="9482" width="11.109375" style="98" customWidth="1"/>
    <col min="9483" max="9484" width="13.33203125" style="98" customWidth="1"/>
    <col min="9485" max="9485" width="13.88671875" style="98" customWidth="1"/>
    <col min="9486" max="9489" width="9.109375" style="98" customWidth="1"/>
    <col min="9490" max="9728" width="8.88671875" style="98"/>
    <col min="9729" max="9729" width="46.109375" style="98" customWidth="1"/>
    <col min="9730" max="9730" width="11.6640625" style="98" customWidth="1"/>
    <col min="9731" max="9731" width="15.6640625" style="98" customWidth="1"/>
    <col min="9732" max="9732" width="17.44140625" style="98" customWidth="1"/>
    <col min="9733" max="9733" width="18.88671875" style="98" customWidth="1"/>
    <col min="9734" max="9734" width="14.6640625" style="98" customWidth="1"/>
    <col min="9735" max="9735" width="17.5546875" style="98" customWidth="1"/>
    <col min="9736" max="9737" width="11" style="98" customWidth="1"/>
    <col min="9738" max="9738" width="11.109375" style="98" customWidth="1"/>
    <col min="9739" max="9740" width="13.33203125" style="98" customWidth="1"/>
    <col min="9741" max="9741" width="13.88671875" style="98" customWidth="1"/>
    <col min="9742" max="9745" width="9.109375" style="98" customWidth="1"/>
    <col min="9746" max="9984" width="8.88671875" style="98"/>
    <col min="9985" max="9985" width="46.109375" style="98" customWidth="1"/>
    <col min="9986" max="9986" width="11.6640625" style="98" customWidth="1"/>
    <col min="9987" max="9987" width="15.6640625" style="98" customWidth="1"/>
    <col min="9988" max="9988" width="17.44140625" style="98" customWidth="1"/>
    <col min="9989" max="9989" width="18.88671875" style="98" customWidth="1"/>
    <col min="9990" max="9990" width="14.6640625" style="98" customWidth="1"/>
    <col min="9991" max="9991" width="17.5546875" style="98" customWidth="1"/>
    <col min="9992" max="9993" width="11" style="98" customWidth="1"/>
    <col min="9994" max="9994" width="11.109375" style="98" customWidth="1"/>
    <col min="9995" max="9996" width="13.33203125" style="98" customWidth="1"/>
    <col min="9997" max="9997" width="13.88671875" style="98" customWidth="1"/>
    <col min="9998" max="10001" width="9.109375" style="98" customWidth="1"/>
    <col min="10002" max="10240" width="8.88671875" style="98"/>
    <col min="10241" max="10241" width="46.109375" style="98" customWidth="1"/>
    <col min="10242" max="10242" width="11.6640625" style="98" customWidth="1"/>
    <col min="10243" max="10243" width="15.6640625" style="98" customWidth="1"/>
    <col min="10244" max="10244" width="17.44140625" style="98" customWidth="1"/>
    <col min="10245" max="10245" width="18.88671875" style="98" customWidth="1"/>
    <col min="10246" max="10246" width="14.6640625" style="98" customWidth="1"/>
    <col min="10247" max="10247" width="17.5546875" style="98" customWidth="1"/>
    <col min="10248" max="10249" width="11" style="98" customWidth="1"/>
    <col min="10250" max="10250" width="11.109375" style="98" customWidth="1"/>
    <col min="10251" max="10252" width="13.33203125" style="98" customWidth="1"/>
    <col min="10253" max="10253" width="13.88671875" style="98" customWidth="1"/>
    <col min="10254" max="10257" width="9.109375" style="98" customWidth="1"/>
    <col min="10258" max="10496" width="8.88671875" style="98"/>
    <col min="10497" max="10497" width="46.109375" style="98" customWidth="1"/>
    <col min="10498" max="10498" width="11.6640625" style="98" customWidth="1"/>
    <col min="10499" max="10499" width="15.6640625" style="98" customWidth="1"/>
    <col min="10500" max="10500" width="17.44140625" style="98" customWidth="1"/>
    <col min="10501" max="10501" width="18.88671875" style="98" customWidth="1"/>
    <col min="10502" max="10502" width="14.6640625" style="98" customWidth="1"/>
    <col min="10503" max="10503" width="17.5546875" style="98" customWidth="1"/>
    <col min="10504" max="10505" width="11" style="98" customWidth="1"/>
    <col min="10506" max="10506" width="11.109375" style="98" customWidth="1"/>
    <col min="10507" max="10508" width="13.33203125" style="98" customWidth="1"/>
    <col min="10509" max="10509" width="13.88671875" style="98" customWidth="1"/>
    <col min="10510" max="10513" width="9.109375" style="98" customWidth="1"/>
    <col min="10514" max="10752" width="8.88671875" style="98"/>
    <col min="10753" max="10753" width="46.109375" style="98" customWidth="1"/>
    <col min="10754" max="10754" width="11.6640625" style="98" customWidth="1"/>
    <col min="10755" max="10755" width="15.6640625" style="98" customWidth="1"/>
    <col min="10756" max="10756" width="17.44140625" style="98" customWidth="1"/>
    <col min="10757" max="10757" width="18.88671875" style="98" customWidth="1"/>
    <col min="10758" max="10758" width="14.6640625" style="98" customWidth="1"/>
    <col min="10759" max="10759" width="17.5546875" style="98" customWidth="1"/>
    <col min="10760" max="10761" width="11" style="98" customWidth="1"/>
    <col min="10762" max="10762" width="11.109375" style="98" customWidth="1"/>
    <col min="10763" max="10764" width="13.33203125" style="98" customWidth="1"/>
    <col min="10765" max="10765" width="13.88671875" style="98" customWidth="1"/>
    <col min="10766" max="10769" width="9.109375" style="98" customWidth="1"/>
    <col min="10770" max="11008" width="8.88671875" style="98"/>
    <col min="11009" max="11009" width="46.109375" style="98" customWidth="1"/>
    <col min="11010" max="11010" width="11.6640625" style="98" customWidth="1"/>
    <col min="11011" max="11011" width="15.6640625" style="98" customWidth="1"/>
    <col min="11012" max="11012" width="17.44140625" style="98" customWidth="1"/>
    <col min="11013" max="11013" width="18.88671875" style="98" customWidth="1"/>
    <col min="11014" max="11014" width="14.6640625" style="98" customWidth="1"/>
    <col min="11015" max="11015" width="17.5546875" style="98" customWidth="1"/>
    <col min="11016" max="11017" width="11" style="98" customWidth="1"/>
    <col min="11018" max="11018" width="11.109375" style="98" customWidth="1"/>
    <col min="11019" max="11020" width="13.33203125" style="98" customWidth="1"/>
    <col min="11021" max="11021" width="13.88671875" style="98" customWidth="1"/>
    <col min="11022" max="11025" width="9.109375" style="98" customWidth="1"/>
    <col min="11026" max="11264" width="8.88671875" style="98"/>
    <col min="11265" max="11265" width="46.109375" style="98" customWidth="1"/>
    <col min="11266" max="11266" width="11.6640625" style="98" customWidth="1"/>
    <col min="11267" max="11267" width="15.6640625" style="98" customWidth="1"/>
    <col min="11268" max="11268" width="17.44140625" style="98" customWidth="1"/>
    <col min="11269" max="11269" width="18.88671875" style="98" customWidth="1"/>
    <col min="11270" max="11270" width="14.6640625" style="98" customWidth="1"/>
    <col min="11271" max="11271" width="17.5546875" style="98" customWidth="1"/>
    <col min="11272" max="11273" width="11" style="98" customWidth="1"/>
    <col min="11274" max="11274" width="11.109375" style="98" customWidth="1"/>
    <col min="11275" max="11276" width="13.33203125" style="98" customWidth="1"/>
    <col min="11277" max="11277" width="13.88671875" style="98" customWidth="1"/>
    <col min="11278" max="11281" width="9.109375" style="98" customWidth="1"/>
    <col min="11282" max="11520" width="8.88671875" style="98"/>
    <col min="11521" max="11521" width="46.109375" style="98" customWidth="1"/>
    <col min="11522" max="11522" width="11.6640625" style="98" customWidth="1"/>
    <col min="11523" max="11523" width="15.6640625" style="98" customWidth="1"/>
    <col min="11524" max="11524" width="17.44140625" style="98" customWidth="1"/>
    <col min="11525" max="11525" width="18.88671875" style="98" customWidth="1"/>
    <col min="11526" max="11526" width="14.6640625" style="98" customWidth="1"/>
    <col min="11527" max="11527" width="17.5546875" style="98" customWidth="1"/>
    <col min="11528" max="11529" width="11" style="98" customWidth="1"/>
    <col min="11530" max="11530" width="11.109375" style="98" customWidth="1"/>
    <col min="11531" max="11532" width="13.33203125" style="98" customWidth="1"/>
    <col min="11533" max="11533" width="13.88671875" style="98" customWidth="1"/>
    <col min="11534" max="11537" width="9.109375" style="98" customWidth="1"/>
    <col min="11538" max="11776" width="8.88671875" style="98"/>
    <col min="11777" max="11777" width="46.109375" style="98" customWidth="1"/>
    <col min="11778" max="11778" width="11.6640625" style="98" customWidth="1"/>
    <col min="11779" max="11779" width="15.6640625" style="98" customWidth="1"/>
    <col min="11780" max="11780" width="17.44140625" style="98" customWidth="1"/>
    <col min="11781" max="11781" width="18.88671875" style="98" customWidth="1"/>
    <col min="11782" max="11782" width="14.6640625" style="98" customWidth="1"/>
    <col min="11783" max="11783" width="17.5546875" style="98" customWidth="1"/>
    <col min="11784" max="11785" width="11" style="98" customWidth="1"/>
    <col min="11786" max="11786" width="11.109375" style="98" customWidth="1"/>
    <col min="11787" max="11788" width="13.33203125" style="98" customWidth="1"/>
    <col min="11789" max="11789" width="13.88671875" style="98" customWidth="1"/>
    <col min="11790" max="11793" width="9.109375" style="98" customWidth="1"/>
    <col min="11794" max="12032" width="8.88671875" style="98"/>
    <col min="12033" max="12033" width="46.109375" style="98" customWidth="1"/>
    <col min="12034" max="12034" width="11.6640625" style="98" customWidth="1"/>
    <col min="12035" max="12035" width="15.6640625" style="98" customWidth="1"/>
    <col min="12036" max="12036" width="17.44140625" style="98" customWidth="1"/>
    <col min="12037" max="12037" width="18.88671875" style="98" customWidth="1"/>
    <col min="12038" max="12038" width="14.6640625" style="98" customWidth="1"/>
    <col min="12039" max="12039" width="17.5546875" style="98" customWidth="1"/>
    <col min="12040" max="12041" width="11" style="98" customWidth="1"/>
    <col min="12042" max="12042" width="11.109375" style="98" customWidth="1"/>
    <col min="12043" max="12044" width="13.33203125" style="98" customWidth="1"/>
    <col min="12045" max="12045" width="13.88671875" style="98" customWidth="1"/>
    <col min="12046" max="12049" width="9.109375" style="98" customWidth="1"/>
    <col min="12050" max="12288" width="8.88671875" style="98"/>
    <col min="12289" max="12289" width="46.109375" style="98" customWidth="1"/>
    <col min="12290" max="12290" width="11.6640625" style="98" customWidth="1"/>
    <col min="12291" max="12291" width="15.6640625" style="98" customWidth="1"/>
    <col min="12292" max="12292" width="17.44140625" style="98" customWidth="1"/>
    <col min="12293" max="12293" width="18.88671875" style="98" customWidth="1"/>
    <col min="12294" max="12294" width="14.6640625" style="98" customWidth="1"/>
    <col min="12295" max="12295" width="17.5546875" style="98" customWidth="1"/>
    <col min="12296" max="12297" width="11" style="98" customWidth="1"/>
    <col min="12298" max="12298" width="11.109375" style="98" customWidth="1"/>
    <col min="12299" max="12300" width="13.33203125" style="98" customWidth="1"/>
    <col min="12301" max="12301" width="13.88671875" style="98" customWidth="1"/>
    <col min="12302" max="12305" width="9.109375" style="98" customWidth="1"/>
    <col min="12306" max="12544" width="8.88671875" style="98"/>
    <col min="12545" max="12545" width="46.109375" style="98" customWidth="1"/>
    <col min="12546" max="12546" width="11.6640625" style="98" customWidth="1"/>
    <col min="12547" max="12547" width="15.6640625" style="98" customWidth="1"/>
    <col min="12548" max="12548" width="17.44140625" style="98" customWidth="1"/>
    <col min="12549" max="12549" width="18.88671875" style="98" customWidth="1"/>
    <col min="12550" max="12550" width="14.6640625" style="98" customWidth="1"/>
    <col min="12551" max="12551" width="17.5546875" style="98" customWidth="1"/>
    <col min="12552" max="12553" width="11" style="98" customWidth="1"/>
    <col min="12554" max="12554" width="11.109375" style="98" customWidth="1"/>
    <col min="12555" max="12556" width="13.33203125" style="98" customWidth="1"/>
    <col min="12557" max="12557" width="13.88671875" style="98" customWidth="1"/>
    <col min="12558" max="12561" width="9.109375" style="98" customWidth="1"/>
    <col min="12562" max="12800" width="8.88671875" style="98"/>
    <col min="12801" max="12801" width="46.109375" style="98" customWidth="1"/>
    <col min="12802" max="12802" width="11.6640625" style="98" customWidth="1"/>
    <col min="12803" max="12803" width="15.6640625" style="98" customWidth="1"/>
    <col min="12804" max="12804" width="17.44140625" style="98" customWidth="1"/>
    <col min="12805" max="12805" width="18.88671875" style="98" customWidth="1"/>
    <col min="12806" max="12806" width="14.6640625" style="98" customWidth="1"/>
    <col min="12807" max="12807" width="17.5546875" style="98" customWidth="1"/>
    <col min="12808" max="12809" width="11" style="98" customWidth="1"/>
    <col min="12810" max="12810" width="11.109375" style="98" customWidth="1"/>
    <col min="12811" max="12812" width="13.33203125" style="98" customWidth="1"/>
    <col min="12813" max="12813" width="13.88671875" style="98" customWidth="1"/>
    <col min="12814" max="12817" width="9.109375" style="98" customWidth="1"/>
    <col min="12818" max="13056" width="8.88671875" style="98"/>
    <col min="13057" max="13057" width="46.109375" style="98" customWidth="1"/>
    <col min="13058" max="13058" width="11.6640625" style="98" customWidth="1"/>
    <col min="13059" max="13059" width="15.6640625" style="98" customWidth="1"/>
    <col min="13060" max="13060" width="17.44140625" style="98" customWidth="1"/>
    <col min="13061" max="13061" width="18.88671875" style="98" customWidth="1"/>
    <col min="13062" max="13062" width="14.6640625" style="98" customWidth="1"/>
    <col min="13063" max="13063" width="17.5546875" style="98" customWidth="1"/>
    <col min="13064" max="13065" width="11" style="98" customWidth="1"/>
    <col min="13066" max="13066" width="11.109375" style="98" customWidth="1"/>
    <col min="13067" max="13068" width="13.33203125" style="98" customWidth="1"/>
    <col min="13069" max="13069" width="13.88671875" style="98" customWidth="1"/>
    <col min="13070" max="13073" width="9.109375" style="98" customWidth="1"/>
    <col min="13074" max="13312" width="8.88671875" style="98"/>
    <col min="13313" max="13313" width="46.109375" style="98" customWidth="1"/>
    <col min="13314" max="13314" width="11.6640625" style="98" customWidth="1"/>
    <col min="13315" max="13315" width="15.6640625" style="98" customWidth="1"/>
    <col min="13316" max="13316" width="17.44140625" style="98" customWidth="1"/>
    <col min="13317" max="13317" width="18.88671875" style="98" customWidth="1"/>
    <col min="13318" max="13318" width="14.6640625" style="98" customWidth="1"/>
    <col min="13319" max="13319" width="17.5546875" style="98" customWidth="1"/>
    <col min="13320" max="13321" width="11" style="98" customWidth="1"/>
    <col min="13322" max="13322" width="11.109375" style="98" customWidth="1"/>
    <col min="13323" max="13324" width="13.33203125" style="98" customWidth="1"/>
    <col min="13325" max="13325" width="13.88671875" style="98" customWidth="1"/>
    <col min="13326" max="13329" width="9.109375" style="98" customWidth="1"/>
    <col min="13330" max="13568" width="8.88671875" style="98"/>
    <col min="13569" max="13569" width="46.109375" style="98" customWidth="1"/>
    <col min="13570" max="13570" width="11.6640625" style="98" customWidth="1"/>
    <col min="13571" max="13571" width="15.6640625" style="98" customWidth="1"/>
    <col min="13572" max="13572" width="17.44140625" style="98" customWidth="1"/>
    <col min="13573" max="13573" width="18.88671875" style="98" customWidth="1"/>
    <col min="13574" max="13574" width="14.6640625" style="98" customWidth="1"/>
    <col min="13575" max="13575" width="17.5546875" style="98" customWidth="1"/>
    <col min="13576" max="13577" width="11" style="98" customWidth="1"/>
    <col min="13578" max="13578" width="11.109375" style="98" customWidth="1"/>
    <col min="13579" max="13580" width="13.33203125" style="98" customWidth="1"/>
    <col min="13581" max="13581" width="13.88671875" style="98" customWidth="1"/>
    <col min="13582" max="13585" width="9.109375" style="98" customWidth="1"/>
    <col min="13586" max="13824" width="8.88671875" style="98"/>
    <col min="13825" max="13825" width="46.109375" style="98" customWidth="1"/>
    <col min="13826" max="13826" width="11.6640625" style="98" customWidth="1"/>
    <col min="13827" max="13827" width="15.6640625" style="98" customWidth="1"/>
    <col min="13828" max="13828" width="17.44140625" style="98" customWidth="1"/>
    <col min="13829" max="13829" width="18.88671875" style="98" customWidth="1"/>
    <col min="13830" max="13830" width="14.6640625" style="98" customWidth="1"/>
    <col min="13831" max="13831" width="17.5546875" style="98" customWidth="1"/>
    <col min="13832" max="13833" width="11" style="98" customWidth="1"/>
    <col min="13834" max="13834" width="11.109375" style="98" customWidth="1"/>
    <col min="13835" max="13836" width="13.33203125" style="98" customWidth="1"/>
    <col min="13837" max="13837" width="13.88671875" style="98" customWidth="1"/>
    <col min="13838" max="13841" width="9.109375" style="98" customWidth="1"/>
    <col min="13842" max="14080" width="8.88671875" style="98"/>
    <col min="14081" max="14081" width="46.109375" style="98" customWidth="1"/>
    <col min="14082" max="14082" width="11.6640625" style="98" customWidth="1"/>
    <col min="14083" max="14083" width="15.6640625" style="98" customWidth="1"/>
    <col min="14084" max="14084" width="17.44140625" style="98" customWidth="1"/>
    <col min="14085" max="14085" width="18.88671875" style="98" customWidth="1"/>
    <col min="14086" max="14086" width="14.6640625" style="98" customWidth="1"/>
    <col min="14087" max="14087" width="17.5546875" style="98" customWidth="1"/>
    <col min="14088" max="14089" width="11" style="98" customWidth="1"/>
    <col min="14090" max="14090" width="11.109375" style="98" customWidth="1"/>
    <col min="14091" max="14092" width="13.33203125" style="98" customWidth="1"/>
    <col min="14093" max="14093" width="13.88671875" style="98" customWidth="1"/>
    <col min="14094" max="14097" width="9.109375" style="98" customWidth="1"/>
    <col min="14098" max="14336" width="8.88671875" style="98"/>
    <col min="14337" max="14337" width="46.109375" style="98" customWidth="1"/>
    <col min="14338" max="14338" width="11.6640625" style="98" customWidth="1"/>
    <col min="14339" max="14339" width="15.6640625" style="98" customWidth="1"/>
    <col min="14340" max="14340" width="17.44140625" style="98" customWidth="1"/>
    <col min="14341" max="14341" width="18.88671875" style="98" customWidth="1"/>
    <col min="14342" max="14342" width="14.6640625" style="98" customWidth="1"/>
    <col min="14343" max="14343" width="17.5546875" style="98" customWidth="1"/>
    <col min="14344" max="14345" width="11" style="98" customWidth="1"/>
    <col min="14346" max="14346" width="11.109375" style="98" customWidth="1"/>
    <col min="14347" max="14348" width="13.33203125" style="98" customWidth="1"/>
    <col min="14349" max="14349" width="13.88671875" style="98" customWidth="1"/>
    <col min="14350" max="14353" width="9.109375" style="98" customWidth="1"/>
    <col min="14354" max="14592" width="8.88671875" style="98"/>
    <col min="14593" max="14593" width="46.109375" style="98" customWidth="1"/>
    <col min="14594" max="14594" width="11.6640625" style="98" customWidth="1"/>
    <col min="14595" max="14595" width="15.6640625" style="98" customWidth="1"/>
    <col min="14596" max="14596" width="17.44140625" style="98" customWidth="1"/>
    <col min="14597" max="14597" width="18.88671875" style="98" customWidth="1"/>
    <col min="14598" max="14598" width="14.6640625" style="98" customWidth="1"/>
    <col min="14599" max="14599" width="17.5546875" style="98" customWidth="1"/>
    <col min="14600" max="14601" width="11" style="98" customWidth="1"/>
    <col min="14602" max="14602" width="11.109375" style="98" customWidth="1"/>
    <col min="14603" max="14604" width="13.33203125" style="98" customWidth="1"/>
    <col min="14605" max="14605" width="13.88671875" style="98" customWidth="1"/>
    <col min="14606" max="14609" width="9.109375" style="98" customWidth="1"/>
    <col min="14610" max="14848" width="8.88671875" style="98"/>
    <col min="14849" max="14849" width="46.109375" style="98" customWidth="1"/>
    <col min="14850" max="14850" width="11.6640625" style="98" customWidth="1"/>
    <col min="14851" max="14851" width="15.6640625" style="98" customWidth="1"/>
    <col min="14852" max="14852" width="17.44140625" style="98" customWidth="1"/>
    <col min="14853" max="14853" width="18.88671875" style="98" customWidth="1"/>
    <col min="14854" max="14854" width="14.6640625" style="98" customWidth="1"/>
    <col min="14855" max="14855" width="17.5546875" style="98" customWidth="1"/>
    <col min="14856" max="14857" width="11" style="98" customWidth="1"/>
    <col min="14858" max="14858" width="11.109375" style="98" customWidth="1"/>
    <col min="14859" max="14860" width="13.33203125" style="98" customWidth="1"/>
    <col min="14861" max="14861" width="13.88671875" style="98" customWidth="1"/>
    <col min="14862" max="14865" width="9.109375" style="98" customWidth="1"/>
    <col min="14866" max="15104" width="8.88671875" style="98"/>
    <col min="15105" max="15105" width="46.109375" style="98" customWidth="1"/>
    <col min="15106" max="15106" width="11.6640625" style="98" customWidth="1"/>
    <col min="15107" max="15107" width="15.6640625" style="98" customWidth="1"/>
    <col min="15108" max="15108" width="17.44140625" style="98" customWidth="1"/>
    <col min="15109" max="15109" width="18.88671875" style="98" customWidth="1"/>
    <col min="15110" max="15110" width="14.6640625" style="98" customWidth="1"/>
    <col min="15111" max="15111" width="17.5546875" style="98" customWidth="1"/>
    <col min="15112" max="15113" width="11" style="98" customWidth="1"/>
    <col min="15114" max="15114" width="11.109375" style="98" customWidth="1"/>
    <col min="15115" max="15116" width="13.33203125" style="98" customWidth="1"/>
    <col min="15117" max="15117" width="13.88671875" style="98" customWidth="1"/>
    <col min="15118" max="15121" width="9.109375" style="98" customWidth="1"/>
    <col min="15122" max="15360" width="8.88671875" style="98"/>
    <col min="15361" max="15361" width="46.109375" style="98" customWidth="1"/>
    <col min="15362" max="15362" width="11.6640625" style="98" customWidth="1"/>
    <col min="15363" max="15363" width="15.6640625" style="98" customWidth="1"/>
    <col min="15364" max="15364" width="17.44140625" style="98" customWidth="1"/>
    <col min="15365" max="15365" width="18.88671875" style="98" customWidth="1"/>
    <col min="15366" max="15366" width="14.6640625" style="98" customWidth="1"/>
    <col min="15367" max="15367" width="17.5546875" style="98" customWidth="1"/>
    <col min="15368" max="15369" width="11" style="98" customWidth="1"/>
    <col min="15370" max="15370" width="11.109375" style="98" customWidth="1"/>
    <col min="15371" max="15372" width="13.33203125" style="98" customWidth="1"/>
    <col min="15373" max="15373" width="13.88671875" style="98" customWidth="1"/>
    <col min="15374" max="15377" width="9.109375" style="98" customWidth="1"/>
    <col min="15378" max="15616" width="8.88671875" style="98"/>
    <col min="15617" max="15617" width="46.109375" style="98" customWidth="1"/>
    <col min="15618" max="15618" width="11.6640625" style="98" customWidth="1"/>
    <col min="15619" max="15619" width="15.6640625" style="98" customWidth="1"/>
    <col min="15620" max="15620" width="17.44140625" style="98" customWidth="1"/>
    <col min="15621" max="15621" width="18.88671875" style="98" customWidth="1"/>
    <col min="15622" max="15622" width="14.6640625" style="98" customWidth="1"/>
    <col min="15623" max="15623" width="17.5546875" style="98" customWidth="1"/>
    <col min="15624" max="15625" width="11" style="98" customWidth="1"/>
    <col min="15626" max="15626" width="11.109375" style="98" customWidth="1"/>
    <col min="15627" max="15628" width="13.33203125" style="98" customWidth="1"/>
    <col min="15629" max="15629" width="13.88671875" style="98" customWidth="1"/>
    <col min="15630" max="15633" width="9.109375" style="98" customWidth="1"/>
    <col min="15634" max="15872" width="8.88671875" style="98"/>
    <col min="15873" max="15873" width="46.109375" style="98" customWidth="1"/>
    <col min="15874" max="15874" width="11.6640625" style="98" customWidth="1"/>
    <col min="15875" max="15875" width="15.6640625" style="98" customWidth="1"/>
    <col min="15876" max="15876" width="17.44140625" style="98" customWidth="1"/>
    <col min="15877" max="15877" width="18.88671875" style="98" customWidth="1"/>
    <col min="15878" max="15878" width="14.6640625" style="98" customWidth="1"/>
    <col min="15879" max="15879" width="17.5546875" style="98" customWidth="1"/>
    <col min="15880" max="15881" width="11" style="98" customWidth="1"/>
    <col min="15882" max="15882" width="11.109375" style="98" customWidth="1"/>
    <col min="15883" max="15884" width="13.33203125" style="98" customWidth="1"/>
    <col min="15885" max="15885" width="13.88671875" style="98" customWidth="1"/>
    <col min="15886" max="15889" width="9.109375" style="98" customWidth="1"/>
    <col min="15890" max="16128" width="8.88671875" style="98"/>
    <col min="16129" max="16129" width="46.109375" style="98" customWidth="1"/>
    <col min="16130" max="16130" width="11.6640625" style="98" customWidth="1"/>
    <col min="16131" max="16131" width="15.6640625" style="98" customWidth="1"/>
    <col min="16132" max="16132" width="17.44140625" style="98" customWidth="1"/>
    <col min="16133" max="16133" width="18.88671875" style="98" customWidth="1"/>
    <col min="16134" max="16134" width="14.6640625" style="98" customWidth="1"/>
    <col min="16135" max="16135" width="17.5546875" style="98" customWidth="1"/>
    <col min="16136" max="16137" width="11" style="98" customWidth="1"/>
    <col min="16138" max="16138" width="11.109375" style="98" customWidth="1"/>
    <col min="16139" max="16140" width="13.33203125" style="98" customWidth="1"/>
    <col min="16141" max="16141" width="13.88671875" style="98" customWidth="1"/>
    <col min="16142" max="16145" width="9.109375" style="98" customWidth="1"/>
    <col min="16146" max="16384" width="8.88671875" style="98"/>
  </cols>
  <sheetData>
    <row r="1" spans="1:256" x14ac:dyDescent="0.25">
      <c r="D1" s="359"/>
      <c r="E1" s="359"/>
      <c r="F1" s="699" t="s">
        <v>141</v>
      </c>
      <c r="G1" s="699"/>
      <c r="H1" s="129"/>
    </row>
    <row r="2" spans="1:256" x14ac:dyDescent="0.25">
      <c r="D2" s="699" t="s">
        <v>281</v>
      </c>
      <c r="E2" s="699"/>
      <c r="F2" s="699"/>
      <c r="G2" s="699"/>
      <c r="H2" s="129"/>
    </row>
    <row r="3" spans="1:256" x14ac:dyDescent="0.25">
      <c r="D3" s="699" t="s">
        <v>142</v>
      </c>
      <c r="E3" s="699"/>
      <c r="F3" s="699"/>
      <c r="G3" s="699"/>
      <c r="H3" s="129"/>
    </row>
    <row r="4" spans="1:256" ht="18" x14ac:dyDescent="0.25">
      <c r="A4" s="148"/>
      <c r="D4" s="699" t="s">
        <v>143</v>
      </c>
      <c r="E4" s="699"/>
      <c r="F4" s="699"/>
      <c r="G4" s="699"/>
      <c r="H4" s="129"/>
    </row>
    <row r="5" spans="1:256" ht="15.6" x14ac:dyDescent="0.25">
      <c r="D5" s="681"/>
      <c r="E5" s="681"/>
      <c r="F5" s="322"/>
      <c r="G5" s="322"/>
      <c r="H5" s="129"/>
    </row>
    <row r="6" spans="1:256" ht="15.6" x14ac:dyDescent="0.3">
      <c r="D6" s="709" t="s">
        <v>121</v>
      </c>
      <c r="E6" s="709"/>
      <c r="F6" s="709"/>
      <c r="G6" s="709"/>
      <c r="H6" s="129"/>
    </row>
    <row r="7" spans="1:256" ht="18" x14ac:dyDescent="0.35">
      <c r="A7" s="99"/>
      <c r="B7" s="99"/>
      <c r="C7" s="99"/>
      <c r="D7" s="710" t="s">
        <v>282</v>
      </c>
      <c r="E7" s="710"/>
      <c r="F7" s="710"/>
      <c r="G7" s="710"/>
      <c r="H7" s="147"/>
      <c r="I7" s="147"/>
      <c r="J7" s="147"/>
      <c r="K7" s="147"/>
      <c r="L7" s="147"/>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25.2" customHeight="1" x14ac:dyDescent="0.35">
      <c r="A8" s="99"/>
      <c r="B8" s="99"/>
      <c r="C8" s="99"/>
      <c r="D8" s="710" t="s">
        <v>122</v>
      </c>
      <c r="E8" s="710"/>
      <c r="F8" s="710"/>
      <c r="G8" s="710"/>
      <c r="H8" s="146"/>
      <c r="I8" s="146"/>
      <c r="J8" s="146"/>
      <c r="K8" s="146"/>
      <c r="L8" s="146"/>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pans="1:256" ht="25.2" customHeight="1" x14ac:dyDescent="0.35">
      <c r="A9" s="293"/>
      <c r="B9" s="99"/>
      <c r="C9" s="99"/>
      <c r="D9" s="709" t="s">
        <v>123</v>
      </c>
      <c r="E9" s="709"/>
      <c r="F9" s="709"/>
      <c r="G9" s="709"/>
      <c r="H9" s="147"/>
      <c r="I9" s="147"/>
      <c r="J9" s="147"/>
      <c r="K9" s="147"/>
      <c r="L9" s="147"/>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pans="1:256" ht="21" x14ac:dyDescent="0.4">
      <c r="A10" s="101"/>
      <c r="B10" s="101"/>
      <c r="C10" s="101"/>
      <c r="D10" s="710"/>
      <c r="E10" s="710"/>
      <c r="F10" s="710"/>
      <c r="G10" s="710"/>
      <c r="H10" s="147"/>
      <c r="I10" s="147"/>
      <c r="J10" s="147"/>
      <c r="K10" s="147"/>
      <c r="L10" s="147"/>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pans="1:256" ht="15.6" x14ac:dyDescent="0.3">
      <c r="A11" s="64"/>
      <c r="B11" s="64"/>
      <c r="C11" s="64"/>
      <c r="D11" s="64"/>
      <c r="E11" s="64"/>
      <c r="F11" s="65"/>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ht="15.6" x14ac:dyDescent="0.3">
      <c r="A12" s="66"/>
      <c r="B12" s="66"/>
      <c r="C12" s="67" t="s">
        <v>0</v>
      </c>
      <c r="D12" s="67"/>
      <c r="E12" s="67"/>
      <c r="F12" s="67"/>
      <c r="G12" s="67"/>
      <c r="H12" s="67"/>
      <c r="I12" s="68"/>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6" ht="18" customHeight="1" x14ac:dyDescent="0.3">
      <c r="A13" s="727" t="s">
        <v>46</v>
      </c>
      <c r="B13" s="727"/>
      <c r="C13" s="727"/>
      <c r="D13" s="727"/>
      <c r="E13" s="727"/>
      <c r="F13" s="727"/>
      <c r="G13" s="727"/>
      <c r="H13" s="69"/>
      <c r="I13" s="68"/>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ht="15.6" x14ac:dyDescent="0.3">
      <c r="A14" s="66"/>
      <c r="B14" s="724" t="s">
        <v>1</v>
      </c>
      <c r="C14" s="724"/>
      <c r="D14" s="724"/>
      <c r="E14" s="724"/>
      <c r="F14" s="70"/>
      <c r="G14" s="70"/>
      <c r="H14" s="70"/>
      <c r="I14" s="68"/>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row>
    <row r="15" spans="1:256" ht="15.6" x14ac:dyDescent="0.3">
      <c r="A15" s="66"/>
      <c r="B15" s="67"/>
      <c r="C15" s="67" t="s">
        <v>283</v>
      </c>
      <c r="D15" s="67"/>
      <c r="E15" s="67"/>
      <c r="F15" s="67"/>
      <c r="G15" s="67"/>
      <c r="H15" s="67"/>
      <c r="I15" s="68"/>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ht="27.6" customHeight="1" x14ac:dyDescent="0.25">
      <c r="A16" s="716" t="s">
        <v>61</v>
      </c>
      <c r="B16" s="716"/>
      <c r="C16" s="716"/>
      <c r="D16" s="716"/>
      <c r="E16" s="716"/>
      <c r="F16" s="716"/>
      <c r="G16" s="716"/>
      <c r="H16" s="71"/>
      <c r="I16" s="68"/>
      <c r="J16" s="90"/>
      <c r="K16" s="90"/>
      <c r="L16" s="90"/>
      <c r="M16" s="90"/>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row>
    <row r="17" spans="1:256" s="246" customFormat="1" ht="51.75" customHeight="1" x14ac:dyDescent="0.3">
      <c r="A17" s="704" t="s">
        <v>299</v>
      </c>
      <c r="B17" s="704"/>
      <c r="C17" s="704"/>
      <c r="D17" s="704"/>
      <c r="E17" s="704"/>
      <c r="F17" s="704"/>
      <c r="G17" s="704"/>
      <c r="H17" s="247"/>
      <c r="I17" s="248"/>
      <c r="J17" s="247"/>
      <c r="K17" s="247"/>
      <c r="L17" s="247"/>
      <c r="M17" s="247"/>
    </row>
    <row r="18" spans="1:256" s="277" customFormat="1" ht="138.6" customHeight="1" x14ac:dyDescent="0.3">
      <c r="A18" s="725" t="s">
        <v>315</v>
      </c>
      <c r="B18" s="725"/>
      <c r="C18" s="725"/>
      <c r="D18" s="725"/>
      <c r="E18" s="725"/>
      <c r="F18" s="725"/>
      <c r="G18" s="725"/>
      <c r="H18" s="725"/>
      <c r="I18" s="725"/>
      <c r="J18" s="73"/>
      <c r="K18" s="73"/>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row>
    <row r="19" spans="1:256" ht="15.6" x14ac:dyDescent="0.3">
      <c r="A19" s="64" t="s">
        <v>62</v>
      </c>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ht="24" customHeight="1" x14ac:dyDescent="0.3">
      <c r="A20" s="726" t="s">
        <v>51</v>
      </c>
      <c r="B20" s="726"/>
      <c r="C20" s="726"/>
      <c r="D20" s="726"/>
      <c r="E20" s="726"/>
      <c r="F20" s="726"/>
      <c r="G20" s="726"/>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ht="24" customHeight="1" x14ac:dyDescent="0.3">
      <c r="A21" s="717" t="s">
        <v>52</v>
      </c>
      <c r="B21" s="717"/>
      <c r="C21" s="717"/>
      <c r="D21" s="717"/>
      <c r="E21" s="717"/>
      <c r="F21" s="717"/>
      <c r="G21" s="717"/>
      <c r="H21" s="717"/>
      <c r="I21" s="717"/>
      <c r="J21" s="717"/>
      <c r="K21" s="717"/>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ht="26.4" customHeight="1" x14ac:dyDescent="0.3">
      <c r="A22" s="64" t="s">
        <v>43</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26.4" customHeight="1" x14ac:dyDescent="0.3">
      <c r="A23" s="64" t="s">
        <v>63</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21.6" customHeight="1" x14ac:dyDescent="0.25">
      <c r="A24" s="691" t="s">
        <v>64</v>
      </c>
      <c r="B24" s="691"/>
      <c r="C24" s="691"/>
      <c r="D24" s="691"/>
      <c r="E24" s="691"/>
      <c r="F24" s="691"/>
      <c r="G24" s="691"/>
      <c r="H24" s="691"/>
      <c r="I24" s="691"/>
      <c r="J24" s="691"/>
      <c r="K24" s="691"/>
      <c r="L24" s="7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row>
    <row r="25" spans="1:256" s="103" customFormat="1" ht="22.95" customHeight="1" x14ac:dyDescent="0.25">
      <c r="A25" s="722" t="s">
        <v>65</v>
      </c>
      <c r="B25" s="722"/>
      <c r="C25" s="722"/>
      <c r="D25" s="722"/>
      <c r="E25" s="722"/>
      <c r="F25" s="722"/>
      <c r="G25" s="722"/>
      <c r="H25" s="722"/>
      <c r="I25" s="722"/>
      <c r="J25" s="722"/>
      <c r="K25" s="722"/>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c r="IU25" s="78"/>
      <c r="IV25" s="78"/>
    </row>
    <row r="26" spans="1:256" ht="20.399999999999999" customHeight="1" x14ac:dyDescent="0.25">
      <c r="A26" s="691" t="s">
        <v>66</v>
      </c>
      <c r="B26" s="691"/>
      <c r="C26" s="691"/>
      <c r="D26" s="691"/>
      <c r="E26" s="691"/>
      <c r="F26" s="691"/>
      <c r="G26" s="691"/>
      <c r="H26" s="691"/>
      <c r="I26" s="691"/>
      <c r="J26" s="691"/>
      <c r="K26" s="691"/>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row>
    <row r="27" spans="1:256" ht="15.6" x14ac:dyDescent="0.25">
      <c r="A27" s="104"/>
      <c r="B27" s="104"/>
      <c r="C27" s="104"/>
      <c r="D27" s="104"/>
      <c r="E27" s="104"/>
      <c r="F27" s="104"/>
      <c r="G27" s="104"/>
      <c r="H27" s="71"/>
      <c r="I27" s="68"/>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ht="24" customHeight="1" x14ac:dyDescent="0.3">
      <c r="A28" s="687" t="s">
        <v>56</v>
      </c>
      <c r="B28" s="687" t="s">
        <v>5</v>
      </c>
      <c r="C28" s="687" t="s">
        <v>300</v>
      </c>
      <c r="D28" s="687" t="s">
        <v>301</v>
      </c>
      <c r="E28" s="687" t="s">
        <v>37</v>
      </c>
      <c r="F28" s="687"/>
      <c r="G28" s="687"/>
      <c r="H28" s="71"/>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row>
    <row r="29" spans="1:256" ht="26.4" customHeight="1" x14ac:dyDescent="0.3">
      <c r="A29" s="687"/>
      <c r="B29" s="687"/>
      <c r="C29" s="687"/>
      <c r="D29" s="687"/>
      <c r="E29" s="497" t="s">
        <v>105</v>
      </c>
      <c r="F29" s="497" t="s">
        <v>210</v>
      </c>
      <c r="G29" s="497" t="s">
        <v>284</v>
      </c>
      <c r="H29" s="71"/>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70.2" customHeight="1" x14ac:dyDescent="0.3">
      <c r="A30" s="294" t="s">
        <v>270</v>
      </c>
      <c r="B30" s="41"/>
      <c r="C30" s="41"/>
      <c r="D30" s="298">
        <f>8044+5482-2178</f>
        <v>11348</v>
      </c>
      <c r="E30" s="594"/>
      <c r="F30" s="594"/>
      <c r="G30" s="594"/>
      <c r="H30" s="71"/>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ht="27" customHeight="1" x14ac:dyDescent="0.3">
      <c r="A31" s="294" t="s">
        <v>15</v>
      </c>
      <c r="B31" s="83"/>
      <c r="C31" s="43">
        <f>59427-422+2000</f>
        <v>61005</v>
      </c>
      <c r="D31" s="298">
        <v>60539</v>
      </c>
      <c r="E31" s="298">
        <v>78233</v>
      </c>
      <c r="F31" s="298">
        <v>79349</v>
      </c>
      <c r="G31" s="298">
        <v>80843</v>
      </c>
      <c r="H31" s="84"/>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75"/>
      <c r="HQ31" s="75"/>
      <c r="HR31" s="75"/>
      <c r="HS31" s="75"/>
      <c r="HT31" s="75"/>
      <c r="HU31" s="75"/>
      <c r="HV31" s="75"/>
      <c r="HW31" s="75"/>
      <c r="HX31" s="75"/>
      <c r="HY31" s="75"/>
      <c r="HZ31" s="75"/>
      <c r="IA31" s="75"/>
      <c r="IB31" s="75"/>
      <c r="IC31" s="75"/>
      <c r="ID31" s="75"/>
      <c r="IE31" s="75"/>
      <c r="IF31" s="75"/>
      <c r="IG31" s="75"/>
      <c r="IH31" s="75"/>
      <c r="II31" s="75"/>
      <c r="IJ31" s="75"/>
      <c r="IK31" s="75"/>
      <c r="IL31" s="75"/>
      <c r="IM31" s="75"/>
      <c r="IN31" s="75"/>
      <c r="IO31" s="75"/>
      <c r="IP31" s="75"/>
      <c r="IQ31" s="75"/>
      <c r="IR31" s="75"/>
      <c r="IS31" s="75"/>
      <c r="IT31" s="75"/>
      <c r="IU31" s="75"/>
      <c r="IV31" s="75"/>
    </row>
    <row r="32" spans="1:256" ht="40.950000000000003" customHeight="1" x14ac:dyDescent="0.3">
      <c r="A32" s="85" t="s">
        <v>21</v>
      </c>
      <c r="B32" s="86" t="s">
        <v>57</v>
      </c>
      <c r="C32" s="105">
        <f>SUM(C30:C31)</f>
        <v>61005</v>
      </c>
      <c r="D32" s="105">
        <f>D30+D31</f>
        <v>71887</v>
      </c>
      <c r="E32" s="105">
        <f>E30+E31</f>
        <v>78233</v>
      </c>
      <c r="F32" s="105">
        <f>SUM(F30:F31)</f>
        <v>79349</v>
      </c>
      <c r="G32" s="105">
        <f>SUM(G30:G31)</f>
        <v>80843</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89"/>
      <c r="HX32" s="89"/>
      <c r="HY32" s="89"/>
      <c r="HZ32" s="89"/>
      <c r="IA32" s="89"/>
      <c r="IB32" s="89"/>
      <c r="IC32" s="89"/>
      <c r="ID32" s="89"/>
      <c r="IE32" s="89"/>
      <c r="IF32" s="89"/>
      <c r="IG32" s="89"/>
      <c r="IH32" s="89"/>
      <c r="II32" s="89"/>
      <c r="IJ32" s="89"/>
      <c r="IK32" s="89"/>
      <c r="IL32" s="89"/>
      <c r="IM32" s="89"/>
      <c r="IN32" s="89"/>
      <c r="IO32" s="89"/>
      <c r="IP32" s="89"/>
      <c r="IQ32" s="89"/>
      <c r="IR32" s="89"/>
      <c r="IS32" s="89"/>
      <c r="IT32" s="89"/>
      <c r="IU32" s="89"/>
      <c r="IV32" s="89"/>
    </row>
    <row r="33" spans="1:256" ht="24" customHeight="1" x14ac:dyDescent="0.25">
      <c r="A33" s="716" t="s">
        <v>58</v>
      </c>
      <c r="B33" s="716"/>
      <c r="C33" s="716"/>
      <c r="D33" s="716"/>
      <c r="E33" s="716"/>
      <c r="F33" s="716"/>
      <c r="G33" s="716"/>
      <c r="H33" s="716"/>
      <c r="I33" s="68"/>
      <c r="J33" s="90"/>
      <c r="K33" s="90"/>
      <c r="L33" s="90"/>
      <c r="M33" s="90"/>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row>
    <row r="34" spans="1:256" ht="26.4" customHeight="1" x14ac:dyDescent="0.3">
      <c r="A34" s="64" t="s">
        <v>2</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c r="HE34" s="75"/>
      <c r="HF34" s="75"/>
      <c r="HG34" s="75"/>
      <c r="HH34" s="75"/>
      <c r="HI34" s="75"/>
      <c r="HJ34" s="75"/>
      <c r="HK34" s="75"/>
      <c r="HL34" s="75"/>
      <c r="HM34" s="75"/>
      <c r="HN34" s="75"/>
      <c r="HO34" s="75"/>
      <c r="HP34" s="75"/>
      <c r="HQ34" s="75"/>
      <c r="HR34" s="75"/>
      <c r="HS34" s="75"/>
      <c r="HT34" s="75"/>
      <c r="HU34" s="75"/>
      <c r="HV34" s="75"/>
      <c r="HW34" s="75"/>
      <c r="HX34" s="75"/>
      <c r="HY34" s="75"/>
      <c r="HZ34" s="75"/>
      <c r="IA34" s="75"/>
      <c r="IB34" s="75"/>
      <c r="IC34" s="75"/>
      <c r="ID34" s="75"/>
      <c r="IE34" s="75"/>
      <c r="IF34" s="75"/>
      <c r="IG34" s="75"/>
      <c r="IH34" s="75"/>
      <c r="II34" s="75"/>
      <c r="IJ34" s="75"/>
      <c r="IK34" s="75"/>
      <c r="IL34" s="75"/>
      <c r="IM34" s="75"/>
      <c r="IN34" s="75"/>
      <c r="IO34" s="75"/>
      <c r="IP34" s="75"/>
      <c r="IQ34" s="75"/>
      <c r="IR34" s="75"/>
      <c r="IS34" s="75"/>
      <c r="IT34" s="75"/>
      <c r="IU34" s="75"/>
      <c r="IV34" s="75"/>
    </row>
    <row r="35" spans="1:256" ht="26.4" customHeight="1" x14ac:dyDescent="0.3">
      <c r="A35" s="717" t="s">
        <v>52</v>
      </c>
      <c r="B35" s="717"/>
      <c r="C35" s="717"/>
      <c r="D35" s="717"/>
      <c r="E35" s="717"/>
      <c r="F35" s="717"/>
      <c r="G35" s="717"/>
      <c r="H35" s="717"/>
      <c r="I35" s="717"/>
      <c r="J35" s="717"/>
      <c r="K35" s="717"/>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15.6" x14ac:dyDescent="0.3">
      <c r="A36" s="64" t="s">
        <v>63</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75"/>
      <c r="HQ36" s="75"/>
      <c r="HR36" s="75"/>
      <c r="HS36" s="75"/>
      <c r="HT36" s="75"/>
      <c r="HU36" s="75"/>
      <c r="HV36" s="75"/>
      <c r="HW36" s="75"/>
      <c r="HX36" s="75"/>
      <c r="HY36" s="75"/>
      <c r="HZ36" s="75"/>
      <c r="IA36" s="75"/>
      <c r="IB36" s="75"/>
      <c r="IC36" s="75"/>
      <c r="ID36" s="75"/>
      <c r="IE36" s="75"/>
      <c r="IF36" s="75"/>
      <c r="IG36" s="75"/>
      <c r="IH36" s="75"/>
      <c r="II36" s="75"/>
      <c r="IJ36" s="75"/>
      <c r="IK36" s="75"/>
      <c r="IL36" s="75"/>
      <c r="IM36" s="75"/>
      <c r="IN36" s="75"/>
      <c r="IO36" s="75"/>
      <c r="IP36" s="75"/>
      <c r="IQ36" s="75"/>
      <c r="IR36" s="75"/>
      <c r="IS36" s="75"/>
      <c r="IT36" s="75"/>
      <c r="IU36" s="75"/>
      <c r="IV36" s="75"/>
    </row>
    <row r="37" spans="1:256" ht="33.6" customHeight="1" x14ac:dyDescent="0.25">
      <c r="A37" s="691" t="s">
        <v>66</v>
      </c>
      <c r="B37" s="691"/>
      <c r="C37" s="691"/>
      <c r="D37" s="691"/>
      <c r="E37" s="691"/>
      <c r="F37" s="691"/>
      <c r="G37" s="691"/>
      <c r="H37" s="691"/>
      <c r="I37" s="691"/>
      <c r="J37" s="691"/>
      <c r="K37" s="691"/>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row>
    <row r="38" spans="1:256" ht="23.4" customHeight="1" x14ac:dyDescent="0.3">
      <c r="A38" s="750" t="s">
        <v>19</v>
      </c>
      <c r="B38" s="750"/>
      <c r="C38" s="687" t="s">
        <v>5</v>
      </c>
      <c r="D38" s="687" t="s">
        <v>300</v>
      </c>
      <c r="E38" s="687" t="s">
        <v>301</v>
      </c>
      <c r="F38" s="687" t="s">
        <v>37</v>
      </c>
      <c r="G38" s="687"/>
      <c r="H38" s="687"/>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c r="FF38" s="91"/>
      <c r="FG38" s="91"/>
      <c r="FH38" s="91"/>
      <c r="FI38" s="91"/>
      <c r="FJ38" s="91"/>
      <c r="FK38" s="91"/>
      <c r="FL38" s="91"/>
      <c r="FM38" s="91"/>
      <c r="FN38" s="91"/>
      <c r="FO38" s="91"/>
      <c r="FP38" s="91"/>
      <c r="FQ38" s="91"/>
      <c r="FR38" s="91"/>
      <c r="FS38" s="91"/>
      <c r="FT38" s="91"/>
      <c r="FU38" s="91"/>
      <c r="FV38" s="91"/>
      <c r="FW38" s="91"/>
      <c r="FX38" s="91"/>
      <c r="FY38" s="91"/>
      <c r="FZ38" s="91"/>
      <c r="GA38" s="91"/>
      <c r="GB38" s="91"/>
      <c r="GC38" s="91"/>
      <c r="GD38" s="91"/>
      <c r="GE38" s="91"/>
      <c r="GF38" s="91"/>
      <c r="GG38" s="91"/>
      <c r="GH38" s="91"/>
      <c r="GI38" s="91"/>
      <c r="GJ38" s="91"/>
      <c r="GK38" s="91"/>
      <c r="GL38" s="91"/>
      <c r="GM38" s="91"/>
      <c r="GN38" s="91"/>
      <c r="GO38" s="91"/>
      <c r="GP38" s="91"/>
      <c r="GQ38" s="91"/>
      <c r="GR38" s="91"/>
      <c r="GS38" s="91"/>
      <c r="GT38" s="91"/>
      <c r="GU38" s="91"/>
      <c r="GV38" s="91"/>
      <c r="GW38" s="91"/>
      <c r="GX38" s="91"/>
      <c r="GY38" s="91"/>
      <c r="GZ38" s="91"/>
      <c r="HA38" s="91"/>
      <c r="HB38" s="91"/>
      <c r="HC38" s="91"/>
      <c r="HD38" s="91"/>
      <c r="HE38" s="91"/>
      <c r="HF38" s="91"/>
      <c r="HG38" s="91"/>
      <c r="HH38" s="91"/>
      <c r="HI38" s="91"/>
      <c r="HJ38" s="91"/>
      <c r="HK38" s="91"/>
      <c r="HL38" s="91"/>
      <c r="HM38" s="91"/>
      <c r="HN38" s="91"/>
      <c r="HO38" s="91"/>
      <c r="HP38" s="91"/>
      <c r="HQ38" s="91"/>
      <c r="HR38" s="91"/>
      <c r="HS38" s="91"/>
      <c r="HT38" s="91"/>
      <c r="HU38" s="91"/>
      <c r="HV38" s="91"/>
      <c r="HW38" s="91"/>
      <c r="HX38" s="91"/>
      <c r="HY38" s="91"/>
      <c r="HZ38" s="91"/>
      <c r="IA38" s="91"/>
      <c r="IB38" s="91"/>
      <c r="IC38" s="91"/>
      <c r="ID38" s="91"/>
      <c r="IE38" s="91"/>
      <c r="IF38" s="91"/>
      <c r="IG38" s="91"/>
      <c r="IH38" s="91"/>
      <c r="II38" s="91"/>
      <c r="IJ38" s="91"/>
      <c r="IK38" s="91"/>
      <c r="IL38" s="91"/>
      <c r="IM38" s="91"/>
      <c r="IN38" s="91"/>
      <c r="IO38" s="91"/>
      <c r="IP38" s="91"/>
      <c r="IQ38" s="91"/>
      <c r="IR38" s="91"/>
      <c r="IS38" s="91"/>
      <c r="IT38" s="91"/>
      <c r="IU38" s="91"/>
      <c r="IV38" s="91"/>
    </row>
    <row r="39" spans="1:256" ht="25.95" customHeight="1" x14ac:dyDescent="0.3">
      <c r="A39" s="750"/>
      <c r="B39" s="750"/>
      <c r="C39" s="687"/>
      <c r="D39" s="687"/>
      <c r="E39" s="687"/>
      <c r="F39" s="497" t="s">
        <v>105</v>
      </c>
      <c r="G39" s="497" t="s">
        <v>210</v>
      </c>
      <c r="H39" s="497" t="s">
        <v>284</v>
      </c>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row>
    <row r="40" spans="1:256" ht="24" customHeight="1" x14ac:dyDescent="0.3">
      <c r="A40" s="713" t="s">
        <v>19</v>
      </c>
      <c r="B40" s="714"/>
      <c r="C40" s="94" t="s">
        <v>60</v>
      </c>
      <c r="D40" s="94" t="s">
        <v>60</v>
      </c>
      <c r="E40" s="94" t="s">
        <v>60</v>
      </c>
      <c r="F40" s="94" t="s">
        <v>60</v>
      </c>
      <c r="G40" s="289" t="s">
        <v>60</v>
      </c>
      <c r="H40" s="289" t="s">
        <v>60</v>
      </c>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c r="IV40" s="92"/>
    </row>
    <row r="41" spans="1:256" ht="61.2" customHeight="1" x14ac:dyDescent="0.3">
      <c r="A41" s="822" t="s">
        <v>67</v>
      </c>
      <c r="B41" s="822"/>
      <c r="C41" s="41" t="s">
        <v>68</v>
      </c>
      <c r="D41" s="45">
        <v>61</v>
      </c>
      <c r="E41" s="45">
        <v>62</v>
      </c>
      <c r="F41" s="45">
        <f>62-6</f>
        <v>56</v>
      </c>
      <c r="G41" s="45">
        <f t="shared" ref="G41:H41" si="0">62-6</f>
        <v>56</v>
      </c>
      <c r="H41" s="45">
        <f t="shared" si="0"/>
        <v>56</v>
      </c>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row>
    <row r="42" spans="1:256" ht="15.6" x14ac:dyDescent="0.3">
      <c r="A42" s="92"/>
      <c r="B42" s="92" t="s">
        <v>69</v>
      </c>
      <c r="C42" s="92"/>
      <c r="D42" s="92" t="s">
        <v>48</v>
      </c>
      <c r="E42" s="92" t="s">
        <v>48</v>
      </c>
      <c r="F42" s="92" t="s">
        <v>48</v>
      </c>
      <c r="G42" s="92" t="s">
        <v>48</v>
      </c>
      <c r="H42" s="92" t="s">
        <v>48</v>
      </c>
      <c r="I42" s="92"/>
      <c r="J42" s="92" t="s">
        <v>48</v>
      </c>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row>
    <row r="43" spans="1:256" ht="29.4" customHeight="1" x14ac:dyDescent="0.3">
      <c r="A43" s="687" t="s">
        <v>56</v>
      </c>
      <c r="B43" s="687" t="s">
        <v>5</v>
      </c>
      <c r="C43" s="687" t="s">
        <v>300</v>
      </c>
      <c r="D43" s="687" t="s">
        <v>301</v>
      </c>
      <c r="E43" s="687" t="s">
        <v>37</v>
      </c>
      <c r="F43" s="687"/>
      <c r="G43" s="687"/>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92"/>
      <c r="GO43" s="92"/>
      <c r="GP43" s="92"/>
      <c r="GQ43" s="92"/>
      <c r="GR43" s="92"/>
      <c r="GS43" s="92"/>
      <c r="GT43" s="92"/>
      <c r="GU43" s="92"/>
      <c r="GV43" s="92"/>
      <c r="GW43" s="92"/>
      <c r="GX43" s="92"/>
      <c r="GY43" s="92"/>
      <c r="GZ43" s="92"/>
      <c r="HA43" s="92"/>
      <c r="HB43" s="92"/>
      <c r="HC43" s="92"/>
      <c r="HD43" s="92"/>
      <c r="HE43" s="92"/>
      <c r="HF43" s="92"/>
      <c r="HG43" s="92"/>
      <c r="HH43" s="92"/>
      <c r="HI43" s="92"/>
      <c r="HJ43" s="92"/>
      <c r="HK43" s="92"/>
      <c r="HL43" s="92"/>
      <c r="HM43" s="92"/>
      <c r="HN43" s="92"/>
      <c r="HO43" s="92"/>
      <c r="HP43" s="92"/>
      <c r="HQ43" s="92"/>
      <c r="HR43" s="92"/>
      <c r="HS43" s="92"/>
      <c r="HT43" s="92"/>
      <c r="HU43" s="92"/>
      <c r="HV43" s="92"/>
      <c r="HW43" s="92"/>
      <c r="HX43" s="92"/>
      <c r="HY43" s="92"/>
      <c r="HZ43" s="92"/>
      <c r="IA43" s="92"/>
      <c r="IB43" s="92"/>
      <c r="IC43" s="92"/>
      <c r="ID43" s="92"/>
      <c r="IE43" s="92"/>
      <c r="IF43" s="92"/>
      <c r="IG43" s="92"/>
      <c r="IH43" s="92"/>
      <c r="II43" s="92"/>
      <c r="IJ43" s="92"/>
      <c r="IK43" s="92"/>
      <c r="IL43" s="92"/>
      <c r="IM43" s="92"/>
      <c r="IN43" s="92"/>
      <c r="IO43" s="92"/>
      <c r="IP43" s="92"/>
      <c r="IQ43" s="92"/>
      <c r="IR43" s="92"/>
      <c r="IS43" s="92"/>
      <c r="IT43" s="92"/>
      <c r="IU43" s="92"/>
      <c r="IV43" s="92"/>
    </row>
    <row r="44" spans="1:256" ht="26.4" customHeight="1" x14ac:dyDescent="0.25">
      <c r="A44" s="687"/>
      <c r="B44" s="687"/>
      <c r="C44" s="687"/>
      <c r="D44" s="687"/>
      <c r="E44" s="497" t="s">
        <v>105</v>
      </c>
      <c r="F44" s="497" t="s">
        <v>210</v>
      </c>
      <c r="G44" s="497" t="s">
        <v>284</v>
      </c>
      <c r="H44" s="66"/>
      <c r="I44" s="68"/>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EV44" s="66"/>
      <c r="EW44" s="66"/>
      <c r="EX44" s="66"/>
      <c r="EY44" s="66"/>
      <c r="EZ44" s="66"/>
      <c r="FA44" s="66"/>
      <c r="FB44" s="66"/>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6"/>
      <c r="HR44" s="66"/>
      <c r="HS44" s="66"/>
      <c r="HT44" s="66"/>
      <c r="HU44" s="66"/>
      <c r="HV44" s="66"/>
      <c r="HW44" s="66"/>
      <c r="HX44" s="66"/>
      <c r="HY44" s="66"/>
      <c r="HZ44" s="66"/>
      <c r="IA44" s="66"/>
      <c r="IB44" s="66"/>
      <c r="IC44" s="66"/>
      <c r="ID44" s="66"/>
      <c r="IE44" s="66"/>
      <c r="IF44" s="66"/>
      <c r="IG44" s="66"/>
      <c r="IH44" s="66"/>
      <c r="II44" s="66"/>
      <c r="IJ44" s="66"/>
      <c r="IK44" s="66"/>
      <c r="IL44" s="66"/>
      <c r="IM44" s="66"/>
      <c r="IN44" s="66"/>
      <c r="IO44" s="66"/>
      <c r="IP44" s="66"/>
      <c r="IQ44" s="66"/>
      <c r="IR44" s="66"/>
      <c r="IS44" s="66"/>
      <c r="IT44" s="66"/>
      <c r="IU44" s="66"/>
      <c r="IV44" s="66"/>
    </row>
    <row r="45" spans="1:256" ht="28.95" customHeight="1" x14ac:dyDescent="0.3">
      <c r="A45" s="82" t="s">
        <v>15</v>
      </c>
      <c r="B45" s="83"/>
      <c r="C45" s="43">
        <f>59427-422+2000</f>
        <v>61005</v>
      </c>
      <c r="D45" s="298">
        <v>60539</v>
      </c>
      <c r="E45" s="298">
        <v>78233</v>
      </c>
      <c r="F45" s="298">
        <v>79349</v>
      </c>
      <c r="G45" s="298">
        <v>80843</v>
      </c>
      <c r="H45" s="66"/>
      <c r="I45" s="68"/>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row>
    <row r="46" spans="1:256" ht="43.2" customHeight="1" x14ac:dyDescent="0.25">
      <c r="A46" s="85" t="s">
        <v>21</v>
      </c>
      <c r="B46" s="86" t="s">
        <v>57</v>
      </c>
      <c r="C46" s="105">
        <f>C45</f>
        <v>61005</v>
      </c>
      <c r="D46" s="105">
        <f>D45</f>
        <v>60539</v>
      </c>
      <c r="E46" s="105">
        <f t="shared" ref="E46:G46" si="1">E45</f>
        <v>78233</v>
      </c>
      <c r="F46" s="105">
        <f t="shared" si="1"/>
        <v>79349</v>
      </c>
      <c r="G46" s="105">
        <f t="shared" si="1"/>
        <v>80843</v>
      </c>
      <c r="H46" s="66"/>
      <c r="I46" s="68"/>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c r="FG46" s="66"/>
      <c r="FH46" s="66"/>
      <c r="FI46" s="66"/>
      <c r="FJ46" s="66"/>
      <c r="FK46" s="66"/>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c r="HC46" s="66"/>
      <c r="HD46" s="66"/>
      <c r="HE46" s="66"/>
      <c r="HF46" s="66"/>
      <c r="HG46" s="66"/>
      <c r="HH46" s="66"/>
      <c r="HI46" s="66"/>
      <c r="HJ46" s="66"/>
      <c r="HK46" s="66"/>
      <c r="HL46" s="66"/>
      <c r="HM46" s="66"/>
      <c r="HN46" s="66"/>
      <c r="HO46" s="66"/>
      <c r="HP46" s="66"/>
      <c r="HQ46" s="66"/>
      <c r="HR46" s="66"/>
      <c r="HS46" s="66"/>
      <c r="HT46" s="66"/>
      <c r="HU46" s="66"/>
      <c r="HV46" s="66"/>
      <c r="HW46" s="66"/>
      <c r="HX46" s="66"/>
      <c r="HY46" s="66"/>
      <c r="HZ46" s="66"/>
      <c r="IA46" s="66"/>
      <c r="IB46" s="66"/>
      <c r="IC46" s="66"/>
      <c r="ID46" s="66"/>
      <c r="IE46" s="66"/>
      <c r="IF46" s="66"/>
      <c r="IG46" s="66"/>
      <c r="IH46" s="66"/>
      <c r="II46" s="66"/>
      <c r="IJ46" s="66"/>
      <c r="IK46" s="66"/>
      <c r="IL46" s="66"/>
      <c r="IM46" s="66"/>
      <c r="IN46" s="66"/>
      <c r="IO46" s="66"/>
      <c r="IP46" s="66"/>
      <c r="IQ46" s="66"/>
      <c r="IR46" s="66"/>
      <c r="IS46" s="66"/>
      <c r="IT46" s="66"/>
      <c r="IU46" s="66"/>
      <c r="IV46" s="66"/>
    </row>
    <row r="53" spans="1:9" x14ac:dyDescent="0.25">
      <c r="A53" s="53"/>
      <c r="B53" s="53"/>
      <c r="I53" s="53"/>
    </row>
    <row r="54" spans="1:9" x14ac:dyDescent="0.25">
      <c r="A54" s="53"/>
      <c r="B54" s="53"/>
      <c r="I54" s="53"/>
    </row>
    <row r="55" spans="1:9" x14ac:dyDescent="0.25">
      <c r="A55" s="53"/>
      <c r="B55" s="53"/>
      <c r="I55" s="53"/>
    </row>
    <row r="56" spans="1:9" x14ac:dyDescent="0.25">
      <c r="A56" s="53"/>
      <c r="B56" s="53"/>
      <c r="I56" s="53"/>
    </row>
    <row r="57" spans="1:9" x14ac:dyDescent="0.25">
      <c r="A57" s="53"/>
      <c r="B57" s="53"/>
      <c r="I57" s="53"/>
    </row>
    <row r="58" spans="1:9" x14ac:dyDescent="0.25">
      <c r="A58" s="53"/>
      <c r="B58" s="53"/>
      <c r="I58" s="53"/>
    </row>
  </sheetData>
  <mergeCells count="39">
    <mergeCell ref="A20:G20"/>
    <mergeCell ref="A21:K21"/>
    <mergeCell ref="A18:I18"/>
    <mergeCell ref="A13:G13"/>
    <mergeCell ref="D8:G8"/>
    <mergeCell ref="D9:G9"/>
    <mergeCell ref="D10:G10"/>
    <mergeCell ref="A17:G17"/>
    <mergeCell ref="F1:G1"/>
    <mergeCell ref="D2:G2"/>
    <mergeCell ref="A26:K26"/>
    <mergeCell ref="A28:A29"/>
    <mergeCell ref="B28:B29"/>
    <mergeCell ref="C28:C29"/>
    <mergeCell ref="D28:D29"/>
    <mergeCell ref="E28:G28"/>
    <mergeCell ref="D3:G3"/>
    <mergeCell ref="D4:G4"/>
    <mergeCell ref="D6:G6"/>
    <mergeCell ref="D7:G7"/>
    <mergeCell ref="A25:K25"/>
    <mergeCell ref="A24:K24"/>
    <mergeCell ref="B14:E14"/>
    <mergeCell ref="A16:G16"/>
    <mergeCell ref="A40:B40"/>
    <mergeCell ref="A41:B41"/>
    <mergeCell ref="A33:H33"/>
    <mergeCell ref="A35:K35"/>
    <mergeCell ref="A37:K37"/>
    <mergeCell ref="A38:B39"/>
    <mergeCell ref="C38:C39"/>
    <mergeCell ref="D38:D39"/>
    <mergeCell ref="E38:E39"/>
    <mergeCell ref="F38:H38"/>
    <mergeCell ref="A43:A44"/>
    <mergeCell ref="B43:B44"/>
    <mergeCell ref="C43:C44"/>
    <mergeCell ref="D43:D44"/>
    <mergeCell ref="E43:G43"/>
  </mergeCells>
  <hyperlinks>
    <hyperlink ref="G2" r:id="rId1" display="jl:31665116.100 "/>
  </hyperlinks>
  <pageMargins left="0.70866141732283472" right="0.70866141732283472" top="0.74803149606299213" bottom="0.74803149606299213" header="0.31496062992125984" footer="0.31496062992125984"/>
  <pageSetup paperSize="9" scale="68" orientation="landscape" verticalDpi="0" r:id="rId2"/>
  <rowBreaks count="2" manualBreakCount="2">
    <brk id="25" max="16383" man="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88"/>
  <sheetViews>
    <sheetView topLeftCell="A13" zoomScale="60" zoomScaleNormal="60" zoomScaleSheetLayoutView="50" workbookViewId="0">
      <selection activeCell="A9" sqref="A9"/>
    </sheetView>
  </sheetViews>
  <sheetFormatPr defaultRowHeight="13.8" x14ac:dyDescent="0.3"/>
  <cols>
    <col min="1" max="1" width="52.5546875" style="185" customWidth="1"/>
    <col min="2" max="2" width="19.44140625" style="185" customWidth="1"/>
    <col min="3" max="3" width="15" style="150" customWidth="1"/>
    <col min="4" max="4" width="16.33203125" style="150" customWidth="1"/>
    <col min="5" max="5" width="15.33203125" style="150" customWidth="1"/>
    <col min="6" max="6" width="14.109375" style="150" customWidth="1"/>
    <col min="7" max="7" width="40.109375" style="150" customWidth="1"/>
    <col min="8" max="8" width="32.88671875" style="150" customWidth="1"/>
    <col min="9" max="9" width="11" style="159" customWidth="1"/>
    <col min="10" max="10" width="11.109375" style="150" customWidth="1"/>
    <col min="11" max="12" width="13.33203125" style="150" customWidth="1"/>
    <col min="13" max="13" width="13.88671875" style="150" customWidth="1"/>
    <col min="14" max="17" width="9.109375" style="150" customWidth="1"/>
    <col min="18" max="256" width="8.88671875" style="150"/>
    <col min="257" max="257" width="46.109375" style="150" customWidth="1"/>
    <col min="258" max="258" width="30.6640625" style="150" customWidth="1"/>
    <col min="259" max="259" width="20.88671875" style="150" customWidth="1"/>
    <col min="260" max="261" width="20.44140625" style="150" customWidth="1"/>
    <col min="262" max="262" width="14.6640625" style="150" customWidth="1"/>
    <col min="263" max="263" width="14" style="150" customWidth="1"/>
    <col min="264" max="264" width="32.88671875" style="150" customWidth="1"/>
    <col min="265" max="265" width="11" style="150" customWidth="1"/>
    <col min="266" max="266" width="11.109375" style="150" customWidth="1"/>
    <col min="267" max="268" width="13.33203125" style="150" customWidth="1"/>
    <col min="269" max="269" width="13.88671875" style="150" customWidth="1"/>
    <col min="270" max="273" width="9.109375" style="150" customWidth="1"/>
    <col min="274" max="512" width="8.88671875" style="150"/>
    <col min="513" max="513" width="46.109375" style="150" customWidth="1"/>
    <col min="514" max="514" width="30.6640625" style="150" customWidth="1"/>
    <col min="515" max="515" width="20.88671875" style="150" customWidth="1"/>
    <col min="516" max="517" width="20.44140625" style="150" customWidth="1"/>
    <col min="518" max="518" width="14.6640625" style="150" customWidth="1"/>
    <col min="519" max="519" width="14" style="150" customWidth="1"/>
    <col min="520" max="520" width="32.88671875" style="150" customWidth="1"/>
    <col min="521" max="521" width="11" style="150" customWidth="1"/>
    <col min="522" max="522" width="11.109375" style="150" customWidth="1"/>
    <col min="523" max="524" width="13.33203125" style="150" customWidth="1"/>
    <col min="525" max="525" width="13.88671875" style="150" customWidth="1"/>
    <col min="526" max="529" width="9.109375" style="150" customWidth="1"/>
    <col min="530" max="768" width="8.88671875" style="150"/>
    <col min="769" max="769" width="46.109375" style="150" customWidth="1"/>
    <col min="770" max="770" width="30.6640625" style="150" customWidth="1"/>
    <col min="771" max="771" width="20.88671875" style="150" customWidth="1"/>
    <col min="772" max="773" width="20.44140625" style="150" customWidth="1"/>
    <col min="774" max="774" width="14.6640625" style="150" customWidth="1"/>
    <col min="775" max="775" width="14" style="150" customWidth="1"/>
    <col min="776" max="776" width="32.88671875" style="150" customWidth="1"/>
    <col min="777" max="777" width="11" style="150" customWidth="1"/>
    <col min="778" max="778" width="11.109375" style="150" customWidth="1"/>
    <col min="779" max="780" width="13.33203125" style="150" customWidth="1"/>
    <col min="781" max="781" width="13.88671875" style="150" customWidth="1"/>
    <col min="782" max="785" width="9.109375" style="150" customWidth="1"/>
    <col min="786" max="1024" width="8.88671875" style="150"/>
    <col min="1025" max="1025" width="46.109375" style="150" customWidth="1"/>
    <col min="1026" max="1026" width="30.6640625" style="150" customWidth="1"/>
    <col min="1027" max="1027" width="20.88671875" style="150" customWidth="1"/>
    <col min="1028" max="1029" width="20.44140625" style="150" customWidth="1"/>
    <col min="1030" max="1030" width="14.6640625" style="150" customWidth="1"/>
    <col min="1031" max="1031" width="14" style="150" customWidth="1"/>
    <col min="1032" max="1032" width="32.88671875" style="150" customWidth="1"/>
    <col min="1033" max="1033" width="11" style="150" customWidth="1"/>
    <col min="1034" max="1034" width="11.109375" style="150" customWidth="1"/>
    <col min="1035" max="1036" width="13.33203125" style="150" customWidth="1"/>
    <col min="1037" max="1037" width="13.88671875" style="150" customWidth="1"/>
    <col min="1038" max="1041" width="9.109375" style="150" customWidth="1"/>
    <col min="1042" max="1280" width="8.88671875" style="150"/>
    <col min="1281" max="1281" width="46.109375" style="150" customWidth="1"/>
    <col min="1282" max="1282" width="30.6640625" style="150" customWidth="1"/>
    <col min="1283" max="1283" width="20.88671875" style="150" customWidth="1"/>
    <col min="1284" max="1285" width="20.44140625" style="150" customWidth="1"/>
    <col min="1286" max="1286" width="14.6640625" style="150" customWidth="1"/>
    <col min="1287" max="1287" width="14" style="150" customWidth="1"/>
    <col min="1288" max="1288" width="32.88671875" style="150" customWidth="1"/>
    <col min="1289" max="1289" width="11" style="150" customWidth="1"/>
    <col min="1290" max="1290" width="11.109375" style="150" customWidth="1"/>
    <col min="1291" max="1292" width="13.33203125" style="150" customWidth="1"/>
    <col min="1293" max="1293" width="13.88671875" style="150" customWidth="1"/>
    <col min="1294" max="1297" width="9.109375" style="150" customWidth="1"/>
    <col min="1298" max="1536" width="8.88671875" style="150"/>
    <col min="1537" max="1537" width="46.109375" style="150" customWidth="1"/>
    <col min="1538" max="1538" width="30.6640625" style="150" customWidth="1"/>
    <col min="1539" max="1539" width="20.88671875" style="150" customWidth="1"/>
    <col min="1540" max="1541" width="20.44140625" style="150" customWidth="1"/>
    <col min="1542" max="1542" width="14.6640625" style="150" customWidth="1"/>
    <col min="1543" max="1543" width="14" style="150" customWidth="1"/>
    <col min="1544" max="1544" width="32.88671875" style="150" customWidth="1"/>
    <col min="1545" max="1545" width="11" style="150" customWidth="1"/>
    <col min="1546" max="1546" width="11.109375" style="150" customWidth="1"/>
    <col min="1547" max="1548" width="13.33203125" style="150" customWidth="1"/>
    <col min="1549" max="1549" width="13.88671875" style="150" customWidth="1"/>
    <col min="1550" max="1553" width="9.109375" style="150" customWidth="1"/>
    <col min="1554" max="1792" width="8.88671875" style="150"/>
    <col min="1793" max="1793" width="46.109375" style="150" customWidth="1"/>
    <col min="1794" max="1794" width="30.6640625" style="150" customWidth="1"/>
    <col min="1795" max="1795" width="20.88671875" style="150" customWidth="1"/>
    <col min="1796" max="1797" width="20.44140625" style="150" customWidth="1"/>
    <col min="1798" max="1798" width="14.6640625" style="150" customWidth="1"/>
    <col min="1799" max="1799" width="14" style="150" customWidth="1"/>
    <col min="1800" max="1800" width="32.88671875" style="150" customWidth="1"/>
    <col min="1801" max="1801" width="11" style="150" customWidth="1"/>
    <col min="1802" max="1802" width="11.109375" style="150" customWidth="1"/>
    <col min="1803" max="1804" width="13.33203125" style="150" customWidth="1"/>
    <col min="1805" max="1805" width="13.88671875" style="150" customWidth="1"/>
    <col min="1806" max="1809" width="9.109375" style="150" customWidth="1"/>
    <col min="1810" max="2048" width="8.88671875" style="150"/>
    <col min="2049" max="2049" width="46.109375" style="150" customWidth="1"/>
    <col min="2050" max="2050" width="30.6640625" style="150" customWidth="1"/>
    <col min="2051" max="2051" width="20.88671875" style="150" customWidth="1"/>
    <col min="2052" max="2053" width="20.44140625" style="150" customWidth="1"/>
    <col min="2054" max="2054" width="14.6640625" style="150" customWidth="1"/>
    <col min="2055" max="2055" width="14" style="150" customWidth="1"/>
    <col min="2056" max="2056" width="32.88671875" style="150" customWidth="1"/>
    <col min="2057" max="2057" width="11" style="150" customWidth="1"/>
    <col min="2058" max="2058" width="11.109375" style="150" customWidth="1"/>
    <col min="2059" max="2060" width="13.33203125" style="150" customWidth="1"/>
    <col min="2061" max="2061" width="13.88671875" style="150" customWidth="1"/>
    <col min="2062" max="2065" width="9.109375" style="150" customWidth="1"/>
    <col min="2066" max="2304" width="8.88671875" style="150"/>
    <col min="2305" max="2305" width="46.109375" style="150" customWidth="1"/>
    <col min="2306" max="2306" width="30.6640625" style="150" customWidth="1"/>
    <col min="2307" max="2307" width="20.88671875" style="150" customWidth="1"/>
    <col min="2308" max="2309" width="20.44140625" style="150" customWidth="1"/>
    <col min="2310" max="2310" width="14.6640625" style="150" customWidth="1"/>
    <col min="2311" max="2311" width="14" style="150" customWidth="1"/>
    <col min="2312" max="2312" width="32.88671875" style="150" customWidth="1"/>
    <col min="2313" max="2313" width="11" style="150" customWidth="1"/>
    <col min="2314" max="2314" width="11.109375" style="150" customWidth="1"/>
    <col min="2315" max="2316" width="13.33203125" style="150" customWidth="1"/>
    <col min="2317" max="2317" width="13.88671875" style="150" customWidth="1"/>
    <col min="2318" max="2321" width="9.109375" style="150" customWidth="1"/>
    <col min="2322" max="2560" width="8.88671875" style="150"/>
    <col min="2561" max="2561" width="46.109375" style="150" customWidth="1"/>
    <col min="2562" max="2562" width="30.6640625" style="150" customWidth="1"/>
    <col min="2563" max="2563" width="20.88671875" style="150" customWidth="1"/>
    <col min="2564" max="2565" width="20.44140625" style="150" customWidth="1"/>
    <col min="2566" max="2566" width="14.6640625" style="150" customWidth="1"/>
    <col min="2567" max="2567" width="14" style="150" customWidth="1"/>
    <col min="2568" max="2568" width="32.88671875" style="150" customWidth="1"/>
    <col min="2569" max="2569" width="11" style="150" customWidth="1"/>
    <col min="2570" max="2570" width="11.109375" style="150" customWidth="1"/>
    <col min="2571" max="2572" width="13.33203125" style="150" customWidth="1"/>
    <col min="2573" max="2573" width="13.88671875" style="150" customWidth="1"/>
    <col min="2574" max="2577" width="9.109375" style="150" customWidth="1"/>
    <col min="2578" max="2816" width="8.88671875" style="150"/>
    <col min="2817" max="2817" width="46.109375" style="150" customWidth="1"/>
    <col min="2818" max="2818" width="30.6640625" style="150" customWidth="1"/>
    <col min="2819" max="2819" width="20.88671875" style="150" customWidth="1"/>
    <col min="2820" max="2821" width="20.44140625" style="150" customWidth="1"/>
    <col min="2822" max="2822" width="14.6640625" style="150" customWidth="1"/>
    <col min="2823" max="2823" width="14" style="150" customWidth="1"/>
    <col min="2824" max="2824" width="32.88671875" style="150" customWidth="1"/>
    <col min="2825" max="2825" width="11" style="150" customWidth="1"/>
    <col min="2826" max="2826" width="11.109375" style="150" customWidth="1"/>
    <col min="2827" max="2828" width="13.33203125" style="150" customWidth="1"/>
    <col min="2829" max="2829" width="13.88671875" style="150" customWidth="1"/>
    <col min="2830" max="2833" width="9.109375" style="150" customWidth="1"/>
    <col min="2834" max="3072" width="8.88671875" style="150"/>
    <col min="3073" max="3073" width="46.109375" style="150" customWidth="1"/>
    <col min="3074" max="3074" width="30.6640625" style="150" customWidth="1"/>
    <col min="3075" max="3075" width="20.88671875" style="150" customWidth="1"/>
    <col min="3076" max="3077" width="20.44140625" style="150" customWidth="1"/>
    <col min="3078" max="3078" width="14.6640625" style="150" customWidth="1"/>
    <col min="3079" max="3079" width="14" style="150" customWidth="1"/>
    <col min="3080" max="3080" width="32.88671875" style="150" customWidth="1"/>
    <col min="3081" max="3081" width="11" style="150" customWidth="1"/>
    <col min="3082" max="3082" width="11.109375" style="150" customWidth="1"/>
    <col min="3083" max="3084" width="13.33203125" style="150" customWidth="1"/>
    <col min="3085" max="3085" width="13.88671875" style="150" customWidth="1"/>
    <col min="3086" max="3089" width="9.109375" style="150" customWidth="1"/>
    <col min="3090" max="3328" width="8.88671875" style="150"/>
    <col min="3329" max="3329" width="46.109375" style="150" customWidth="1"/>
    <col min="3330" max="3330" width="30.6640625" style="150" customWidth="1"/>
    <col min="3331" max="3331" width="20.88671875" style="150" customWidth="1"/>
    <col min="3332" max="3333" width="20.44140625" style="150" customWidth="1"/>
    <col min="3334" max="3334" width="14.6640625" style="150" customWidth="1"/>
    <col min="3335" max="3335" width="14" style="150" customWidth="1"/>
    <col min="3336" max="3336" width="32.88671875" style="150" customWidth="1"/>
    <col min="3337" max="3337" width="11" style="150" customWidth="1"/>
    <col min="3338" max="3338" width="11.109375" style="150" customWidth="1"/>
    <col min="3339" max="3340" width="13.33203125" style="150" customWidth="1"/>
    <col min="3341" max="3341" width="13.88671875" style="150" customWidth="1"/>
    <col min="3342" max="3345" width="9.109375" style="150" customWidth="1"/>
    <col min="3346" max="3584" width="8.88671875" style="150"/>
    <col min="3585" max="3585" width="46.109375" style="150" customWidth="1"/>
    <col min="3586" max="3586" width="30.6640625" style="150" customWidth="1"/>
    <col min="3587" max="3587" width="20.88671875" style="150" customWidth="1"/>
    <col min="3588" max="3589" width="20.44140625" style="150" customWidth="1"/>
    <col min="3590" max="3590" width="14.6640625" style="150" customWidth="1"/>
    <col min="3591" max="3591" width="14" style="150" customWidth="1"/>
    <col min="3592" max="3592" width="32.88671875" style="150" customWidth="1"/>
    <col min="3593" max="3593" width="11" style="150" customWidth="1"/>
    <col min="3594" max="3594" width="11.109375" style="150" customWidth="1"/>
    <col min="3595" max="3596" width="13.33203125" style="150" customWidth="1"/>
    <col min="3597" max="3597" width="13.88671875" style="150" customWidth="1"/>
    <col min="3598" max="3601" width="9.109375" style="150" customWidth="1"/>
    <col min="3602" max="3840" width="8.88671875" style="150"/>
    <col min="3841" max="3841" width="46.109375" style="150" customWidth="1"/>
    <col min="3842" max="3842" width="30.6640625" style="150" customWidth="1"/>
    <col min="3843" max="3843" width="20.88671875" style="150" customWidth="1"/>
    <col min="3844" max="3845" width="20.44140625" style="150" customWidth="1"/>
    <col min="3846" max="3846" width="14.6640625" style="150" customWidth="1"/>
    <col min="3847" max="3847" width="14" style="150" customWidth="1"/>
    <col min="3848" max="3848" width="32.88671875" style="150" customWidth="1"/>
    <col min="3849" max="3849" width="11" style="150" customWidth="1"/>
    <col min="3850" max="3850" width="11.109375" style="150" customWidth="1"/>
    <col min="3851" max="3852" width="13.33203125" style="150" customWidth="1"/>
    <col min="3853" max="3853" width="13.88671875" style="150" customWidth="1"/>
    <col min="3854" max="3857" width="9.109375" style="150" customWidth="1"/>
    <col min="3858" max="4096" width="8.88671875" style="150"/>
    <col min="4097" max="4097" width="46.109375" style="150" customWidth="1"/>
    <col min="4098" max="4098" width="30.6640625" style="150" customWidth="1"/>
    <col min="4099" max="4099" width="20.88671875" style="150" customWidth="1"/>
    <col min="4100" max="4101" width="20.44140625" style="150" customWidth="1"/>
    <col min="4102" max="4102" width="14.6640625" style="150" customWidth="1"/>
    <col min="4103" max="4103" width="14" style="150" customWidth="1"/>
    <col min="4104" max="4104" width="32.88671875" style="150" customWidth="1"/>
    <col min="4105" max="4105" width="11" style="150" customWidth="1"/>
    <col min="4106" max="4106" width="11.109375" style="150" customWidth="1"/>
    <col min="4107" max="4108" width="13.33203125" style="150" customWidth="1"/>
    <col min="4109" max="4109" width="13.88671875" style="150" customWidth="1"/>
    <col min="4110" max="4113" width="9.109375" style="150" customWidth="1"/>
    <col min="4114" max="4352" width="8.88671875" style="150"/>
    <col min="4353" max="4353" width="46.109375" style="150" customWidth="1"/>
    <col min="4354" max="4354" width="30.6640625" style="150" customWidth="1"/>
    <col min="4355" max="4355" width="20.88671875" style="150" customWidth="1"/>
    <col min="4356" max="4357" width="20.44140625" style="150" customWidth="1"/>
    <col min="4358" max="4358" width="14.6640625" style="150" customWidth="1"/>
    <col min="4359" max="4359" width="14" style="150" customWidth="1"/>
    <col min="4360" max="4360" width="32.88671875" style="150" customWidth="1"/>
    <col min="4361" max="4361" width="11" style="150" customWidth="1"/>
    <col min="4362" max="4362" width="11.109375" style="150" customWidth="1"/>
    <col min="4363" max="4364" width="13.33203125" style="150" customWidth="1"/>
    <col min="4365" max="4365" width="13.88671875" style="150" customWidth="1"/>
    <col min="4366" max="4369" width="9.109375" style="150" customWidth="1"/>
    <col min="4370" max="4608" width="8.88671875" style="150"/>
    <col min="4609" max="4609" width="46.109375" style="150" customWidth="1"/>
    <col min="4610" max="4610" width="30.6640625" style="150" customWidth="1"/>
    <col min="4611" max="4611" width="20.88671875" style="150" customWidth="1"/>
    <col min="4612" max="4613" width="20.44140625" style="150" customWidth="1"/>
    <col min="4614" max="4614" width="14.6640625" style="150" customWidth="1"/>
    <col min="4615" max="4615" width="14" style="150" customWidth="1"/>
    <col min="4616" max="4616" width="32.88671875" style="150" customWidth="1"/>
    <col min="4617" max="4617" width="11" style="150" customWidth="1"/>
    <col min="4618" max="4618" width="11.109375" style="150" customWidth="1"/>
    <col min="4619" max="4620" width="13.33203125" style="150" customWidth="1"/>
    <col min="4621" max="4621" width="13.88671875" style="150" customWidth="1"/>
    <col min="4622" max="4625" width="9.109375" style="150" customWidth="1"/>
    <col min="4626" max="4864" width="8.88671875" style="150"/>
    <col min="4865" max="4865" width="46.109375" style="150" customWidth="1"/>
    <col min="4866" max="4866" width="30.6640625" style="150" customWidth="1"/>
    <col min="4867" max="4867" width="20.88671875" style="150" customWidth="1"/>
    <col min="4868" max="4869" width="20.44140625" style="150" customWidth="1"/>
    <col min="4870" max="4870" width="14.6640625" style="150" customWidth="1"/>
    <col min="4871" max="4871" width="14" style="150" customWidth="1"/>
    <col min="4872" max="4872" width="32.88671875" style="150" customWidth="1"/>
    <col min="4873" max="4873" width="11" style="150" customWidth="1"/>
    <col min="4874" max="4874" width="11.109375" style="150" customWidth="1"/>
    <col min="4875" max="4876" width="13.33203125" style="150" customWidth="1"/>
    <col min="4877" max="4877" width="13.88671875" style="150" customWidth="1"/>
    <col min="4878" max="4881" width="9.109375" style="150" customWidth="1"/>
    <col min="4882" max="5120" width="8.88671875" style="150"/>
    <col min="5121" max="5121" width="46.109375" style="150" customWidth="1"/>
    <col min="5122" max="5122" width="30.6640625" style="150" customWidth="1"/>
    <col min="5123" max="5123" width="20.88671875" style="150" customWidth="1"/>
    <col min="5124" max="5125" width="20.44140625" style="150" customWidth="1"/>
    <col min="5126" max="5126" width="14.6640625" style="150" customWidth="1"/>
    <col min="5127" max="5127" width="14" style="150" customWidth="1"/>
    <col min="5128" max="5128" width="32.88671875" style="150" customWidth="1"/>
    <col min="5129" max="5129" width="11" style="150" customWidth="1"/>
    <col min="5130" max="5130" width="11.109375" style="150" customWidth="1"/>
    <col min="5131" max="5132" width="13.33203125" style="150" customWidth="1"/>
    <col min="5133" max="5133" width="13.88671875" style="150" customWidth="1"/>
    <col min="5134" max="5137" width="9.109375" style="150" customWidth="1"/>
    <col min="5138" max="5376" width="8.88671875" style="150"/>
    <col min="5377" max="5377" width="46.109375" style="150" customWidth="1"/>
    <col min="5378" max="5378" width="30.6640625" style="150" customWidth="1"/>
    <col min="5379" max="5379" width="20.88671875" style="150" customWidth="1"/>
    <col min="5380" max="5381" width="20.44140625" style="150" customWidth="1"/>
    <col min="5382" max="5382" width="14.6640625" style="150" customWidth="1"/>
    <col min="5383" max="5383" width="14" style="150" customWidth="1"/>
    <col min="5384" max="5384" width="32.88671875" style="150" customWidth="1"/>
    <col min="5385" max="5385" width="11" style="150" customWidth="1"/>
    <col min="5386" max="5386" width="11.109375" style="150" customWidth="1"/>
    <col min="5387" max="5388" width="13.33203125" style="150" customWidth="1"/>
    <col min="5389" max="5389" width="13.88671875" style="150" customWidth="1"/>
    <col min="5390" max="5393" width="9.109375" style="150" customWidth="1"/>
    <col min="5394" max="5632" width="8.88671875" style="150"/>
    <col min="5633" max="5633" width="46.109375" style="150" customWidth="1"/>
    <col min="5634" max="5634" width="30.6640625" style="150" customWidth="1"/>
    <col min="5635" max="5635" width="20.88671875" style="150" customWidth="1"/>
    <col min="5636" max="5637" width="20.44140625" style="150" customWidth="1"/>
    <col min="5638" max="5638" width="14.6640625" style="150" customWidth="1"/>
    <col min="5639" max="5639" width="14" style="150" customWidth="1"/>
    <col min="5640" max="5640" width="32.88671875" style="150" customWidth="1"/>
    <col min="5641" max="5641" width="11" style="150" customWidth="1"/>
    <col min="5642" max="5642" width="11.109375" style="150" customWidth="1"/>
    <col min="5643" max="5644" width="13.33203125" style="150" customWidth="1"/>
    <col min="5645" max="5645" width="13.88671875" style="150" customWidth="1"/>
    <col min="5646" max="5649" width="9.109375" style="150" customWidth="1"/>
    <col min="5650" max="5888" width="8.88671875" style="150"/>
    <col min="5889" max="5889" width="46.109375" style="150" customWidth="1"/>
    <col min="5890" max="5890" width="30.6640625" style="150" customWidth="1"/>
    <col min="5891" max="5891" width="20.88671875" style="150" customWidth="1"/>
    <col min="5892" max="5893" width="20.44140625" style="150" customWidth="1"/>
    <col min="5894" max="5894" width="14.6640625" style="150" customWidth="1"/>
    <col min="5895" max="5895" width="14" style="150" customWidth="1"/>
    <col min="5896" max="5896" width="32.88671875" style="150" customWidth="1"/>
    <col min="5897" max="5897" width="11" style="150" customWidth="1"/>
    <col min="5898" max="5898" width="11.109375" style="150" customWidth="1"/>
    <col min="5899" max="5900" width="13.33203125" style="150" customWidth="1"/>
    <col min="5901" max="5901" width="13.88671875" style="150" customWidth="1"/>
    <col min="5902" max="5905" width="9.109375" style="150" customWidth="1"/>
    <col min="5906" max="6144" width="8.88671875" style="150"/>
    <col min="6145" max="6145" width="46.109375" style="150" customWidth="1"/>
    <col min="6146" max="6146" width="30.6640625" style="150" customWidth="1"/>
    <col min="6147" max="6147" width="20.88671875" style="150" customWidth="1"/>
    <col min="6148" max="6149" width="20.44140625" style="150" customWidth="1"/>
    <col min="6150" max="6150" width="14.6640625" style="150" customWidth="1"/>
    <col min="6151" max="6151" width="14" style="150" customWidth="1"/>
    <col min="6152" max="6152" width="32.88671875" style="150" customWidth="1"/>
    <col min="6153" max="6153" width="11" style="150" customWidth="1"/>
    <col min="6154" max="6154" width="11.109375" style="150" customWidth="1"/>
    <col min="6155" max="6156" width="13.33203125" style="150" customWidth="1"/>
    <col min="6157" max="6157" width="13.88671875" style="150" customWidth="1"/>
    <col min="6158" max="6161" width="9.109375" style="150" customWidth="1"/>
    <col min="6162" max="6400" width="8.88671875" style="150"/>
    <col min="6401" max="6401" width="46.109375" style="150" customWidth="1"/>
    <col min="6402" max="6402" width="30.6640625" style="150" customWidth="1"/>
    <col min="6403" max="6403" width="20.88671875" style="150" customWidth="1"/>
    <col min="6404" max="6405" width="20.44140625" style="150" customWidth="1"/>
    <col min="6406" max="6406" width="14.6640625" style="150" customWidth="1"/>
    <col min="6407" max="6407" width="14" style="150" customWidth="1"/>
    <col min="6408" max="6408" width="32.88671875" style="150" customWidth="1"/>
    <col min="6409" max="6409" width="11" style="150" customWidth="1"/>
    <col min="6410" max="6410" width="11.109375" style="150" customWidth="1"/>
    <col min="6411" max="6412" width="13.33203125" style="150" customWidth="1"/>
    <col min="6413" max="6413" width="13.88671875" style="150" customWidth="1"/>
    <col min="6414" max="6417" width="9.109375" style="150" customWidth="1"/>
    <col min="6418" max="6656" width="8.88671875" style="150"/>
    <col min="6657" max="6657" width="46.109375" style="150" customWidth="1"/>
    <col min="6658" max="6658" width="30.6640625" style="150" customWidth="1"/>
    <col min="6659" max="6659" width="20.88671875" style="150" customWidth="1"/>
    <col min="6660" max="6661" width="20.44140625" style="150" customWidth="1"/>
    <col min="6662" max="6662" width="14.6640625" style="150" customWidth="1"/>
    <col min="6663" max="6663" width="14" style="150" customWidth="1"/>
    <col min="6664" max="6664" width="32.88671875" style="150" customWidth="1"/>
    <col min="6665" max="6665" width="11" style="150" customWidth="1"/>
    <col min="6666" max="6666" width="11.109375" style="150" customWidth="1"/>
    <col min="6667" max="6668" width="13.33203125" style="150" customWidth="1"/>
    <col min="6669" max="6669" width="13.88671875" style="150" customWidth="1"/>
    <col min="6670" max="6673" width="9.109375" style="150" customWidth="1"/>
    <col min="6674" max="6912" width="8.88671875" style="150"/>
    <col min="6913" max="6913" width="46.109375" style="150" customWidth="1"/>
    <col min="6914" max="6914" width="30.6640625" style="150" customWidth="1"/>
    <col min="6915" max="6915" width="20.88671875" style="150" customWidth="1"/>
    <col min="6916" max="6917" width="20.44140625" style="150" customWidth="1"/>
    <col min="6918" max="6918" width="14.6640625" style="150" customWidth="1"/>
    <col min="6919" max="6919" width="14" style="150" customWidth="1"/>
    <col min="6920" max="6920" width="32.88671875" style="150" customWidth="1"/>
    <col min="6921" max="6921" width="11" style="150" customWidth="1"/>
    <col min="6922" max="6922" width="11.109375" style="150" customWidth="1"/>
    <col min="6923" max="6924" width="13.33203125" style="150" customWidth="1"/>
    <col min="6925" max="6925" width="13.88671875" style="150" customWidth="1"/>
    <col min="6926" max="6929" width="9.109375" style="150" customWidth="1"/>
    <col min="6930" max="7168" width="8.88671875" style="150"/>
    <col min="7169" max="7169" width="46.109375" style="150" customWidth="1"/>
    <col min="7170" max="7170" width="30.6640625" style="150" customWidth="1"/>
    <col min="7171" max="7171" width="20.88671875" style="150" customWidth="1"/>
    <col min="7172" max="7173" width="20.44140625" style="150" customWidth="1"/>
    <col min="7174" max="7174" width="14.6640625" style="150" customWidth="1"/>
    <col min="7175" max="7175" width="14" style="150" customWidth="1"/>
    <col min="7176" max="7176" width="32.88671875" style="150" customWidth="1"/>
    <col min="7177" max="7177" width="11" style="150" customWidth="1"/>
    <col min="7178" max="7178" width="11.109375" style="150" customWidth="1"/>
    <col min="7179" max="7180" width="13.33203125" style="150" customWidth="1"/>
    <col min="7181" max="7181" width="13.88671875" style="150" customWidth="1"/>
    <col min="7182" max="7185" width="9.109375" style="150" customWidth="1"/>
    <col min="7186" max="7424" width="8.88671875" style="150"/>
    <col min="7425" max="7425" width="46.109375" style="150" customWidth="1"/>
    <col min="7426" max="7426" width="30.6640625" style="150" customWidth="1"/>
    <col min="7427" max="7427" width="20.88671875" style="150" customWidth="1"/>
    <col min="7428" max="7429" width="20.44140625" style="150" customWidth="1"/>
    <col min="7430" max="7430" width="14.6640625" style="150" customWidth="1"/>
    <col min="7431" max="7431" width="14" style="150" customWidth="1"/>
    <col min="7432" max="7432" width="32.88671875" style="150" customWidth="1"/>
    <col min="7433" max="7433" width="11" style="150" customWidth="1"/>
    <col min="7434" max="7434" width="11.109375" style="150" customWidth="1"/>
    <col min="7435" max="7436" width="13.33203125" style="150" customWidth="1"/>
    <col min="7437" max="7437" width="13.88671875" style="150" customWidth="1"/>
    <col min="7438" max="7441" width="9.109375" style="150" customWidth="1"/>
    <col min="7442" max="7680" width="8.88671875" style="150"/>
    <col min="7681" max="7681" width="46.109375" style="150" customWidth="1"/>
    <col min="7682" max="7682" width="30.6640625" style="150" customWidth="1"/>
    <col min="7683" max="7683" width="20.88671875" style="150" customWidth="1"/>
    <col min="7684" max="7685" width="20.44140625" style="150" customWidth="1"/>
    <col min="7686" max="7686" width="14.6640625" style="150" customWidth="1"/>
    <col min="7687" max="7687" width="14" style="150" customWidth="1"/>
    <col min="7688" max="7688" width="32.88671875" style="150" customWidth="1"/>
    <col min="7689" max="7689" width="11" style="150" customWidth="1"/>
    <col min="7690" max="7690" width="11.109375" style="150" customWidth="1"/>
    <col min="7691" max="7692" width="13.33203125" style="150" customWidth="1"/>
    <col min="7693" max="7693" width="13.88671875" style="150" customWidth="1"/>
    <col min="7694" max="7697" width="9.109375" style="150" customWidth="1"/>
    <col min="7698" max="7936" width="8.88671875" style="150"/>
    <col min="7937" max="7937" width="46.109375" style="150" customWidth="1"/>
    <col min="7938" max="7938" width="30.6640625" style="150" customWidth="1"/>
    <col min="7939" max="7939" width="20.88671875" style="150" customWidth="1"/>
    <col min="7940" max="7941" width="20.44140625" style="150" customWidth="1"/>
    <col min="7942" max="7942" width="14.6640625" style="150" customWidth="1"/>
    <col min="7943" max="7943" width="14" style="150" customWidth="1"/>
    <col min="7944" max="7944" width="32.88671875" style="150" customWidth="1"/>
    <col min="7945" max="7945" width="11" style="150" customWidth="1"/>
    <col min="7946" max="7946" width="11.109375" style="150" customWidth="1"/>
    <col min="7947" max="7948" width="13.33203125" style="150" customWidth="1"/>
    <col min="7949" max="7949" width="13.88671875" style="150" customWidth="1"/>
    <col min="7950" max="7953" width="9.109375" style="150" customWidth="1"/>
    <col min="7954" max="8192" width="8.88671875" style="150"/>
    <col min="8193" max="8193" width="46.109375" style="150" customWidth="1"/>
    <col min="8194" max="8194" width="30.6640625" style="150" customWidth="1"/>
    <col min="8195" max="8195" width="20.88671875" style="150" customWidth="1"/>
    <col min="8196" max="8197" width="20.44140625" style="150" customWidth="1"/>
    <col min="8198" max="8198" width="14.6640625" style="150" customWidth="1"/>
    <col min="8199" max="8199" width="14" style="150" customWidth="1"/>
    <col min="8200" max="8200" width="32.88671875" style="150" customWidth="1"/>
    <col min="8201" max="8201" width="11" style="150" customWidth="1"/>
    <col min="8202" max="8202" width="11.109375" style="150" customWidth="1"/>
    <col min="8203" max="8204" width="13.33203125" style="150" customWidth="1"/>
    <col min="8205" max="8205" width="13.88671875" style="150" customWidth="1"/>
    <col min="8206" max="8209" width="9.109375" style="150" customWidth="1"/>
    <col min="8210" max="8448" width="8.88671875" style="150"/>
    <col min="8449" max="8449" width="46.109375" style="150" customWidth="1"/>
    <col min="8450" max="8450" width="30.6640625" style="150" customWidth="1"/>
    <col min="8451" max="8451" width="20.88671875" style="150" customWidth="1"/>
    <col min="8452" max="8453" width="20.44140625" style="150" customWidth="1"/>
    <col min="8454" max="8454" width="14.6640625" style="150" customWidth="1"/>
    <col min="8455" max="8455" width="14" style="150" customWidth="1"/>
    <col min="8456" max="8456" width="32.88671875" style="150" customWidth="1"/>
    <col min="8457" max="8457" width="11" style="150" customWidth="1"/>
    <col min="8458" max="8458" width="11.109375" style="150" customWidth="1"/>
    <col min="8459" max="8460" width="13.33203125" style="150" customWidth="1"/>
    <col min="8461" max="8461" width="13.88671875" style="150" customWidth="1"/>
    <col min="8462" max="8465" width="9.109375" style="150" customWidth="1"/>
    <col min="8466" max="8704" width="8.88671875" style="150"/>
    <col min="8705" max="8705" width="46.109375" style="150" customWidth="1"/>
    <col min="8706" max="8706" width="30.6640625" style="150" customWidth="1"/>
    <col min="8707" max="8707" width="20.88671875" style="150" customWidth="1"/>
    <col min="8708" max="8709" width="20.44140625" style="150" customWidth="1"/>
    <col min="8710" max="8710" width="14.6640625" style="150" customWidth="1"/>
    <col min="8711" max="8711" width="14" style="150" customWidth="1"/>
    <col min="8712" max="8712" width="32.88671875" style="150" customWidth="1"/>
    <col min="8713" max="8713" width="11" style="150" customWidth="1"/>
    <col min="8714" max="8714" width="11.109375" style="150" customWidth="1"/>
    <col min="8715" max="8716" width="13.33203125" style="150" customWidth="1"/>
    <col min="8717" max="8717" width="13.88671875" style="150" customWidth="1"/>
    <col min="8718" max="8721" width="9.109375" style="150" customWidth="1"/>
    <col min="8722" max="8960" width="8.88671875" style="150"/>
    <col min="8961" max="8961" width="46.109375" style="150" customWidth="1"/>
    <col min="8962" max="8962" width="30.6640625" style="150" customWidth="1"/>
    <col min="8963" max="8963" width="20.88671875" style="150" customWidth="1"/>
    <col min="8964" max="8965" width="20.44140625" style="150" customWidth="1"/>
    <col min="8966" max="8966" width="14.6640625" style="150" customWidth="1"/>
    <col min="8967" max="8967" width="14" style="150" customWidth="1"/>
    <col min="8968" max="8968" width="32.88671875" style="150" customWidth="1"/>
    <col min="8969" max="8969" width="11" style="150" customWidth="1"/>
    <col min="8970" max="8970" width="11.109375" style="150" customWidth="1"/>
    <col min="8971" max="8972" width="13.33203125" style="150" customWidth="1"/>
    <col min="8973" max="8973" width="13.88671875" style="150" customWidth="1"/>
    <col min="8974" max="8977" width="9.109375" style="150" customWidth="1"/>
    <col min="8978" max="9216" width="8.88671875" style="150"/>
    <col min="9217" max="9217" width="46.109375" style="150" customWidth="1"/>
    <col min="9218" max="9218" width="30.6640625" style="150" customWidth="1"/>
    <col min="9219" max="9219" width="20.88671875" style="150" customWidth="1"/>
    <col min="9220" max="9221" width="20.44140625" style="150" customWidth="1"/>
    <col min="9222" max="9222" width="14.6640625" style="150" customWidth="1"/>
    <col min="9223" max="9223" width="14" style="150" customWidth="1"/>
    <col min="9224" max="9224" width="32.88671875" style="150" customWidth="1"/>
    <col min="9225" max="9225" width="11" style="150" customWidth="1"/>
    <col min="9226" max="9226" width="11.109375" style="150" customWidth="1"/>
    <col min="9227" max="9228" width="13.33203125" style="150" customWidth="1"/>
    <col min="9229" max="9229" width="13.88671875" style="150" customWidth="1"/>
    <col min="9230" max="9233" width="9.109375" style="150" customWidth="1"/>
    <col min="9234" max="9472" width="8.88671875" style="150"/>
    <col min="9473" max="9473" width="46.109375" style="150" customWidth="1"/>
    <col min="9474" max="9474" width="30.6640625" style="150" customWidth="1"/>
    <col min="9475" max="9475" width="20.88671875" style="150" customWidth="1"/>
    <col min="9476" max="9477" width="20.44140625" style="150" customWidth="1"/>
    <col min="9478" max="9478" width="14.6640625" style="150" customWidth="1"/>
    <col min="9479" max="9479" width="14" style="150" customWidth="1"/>
    <col min="9480" max="9480" width="32.88671875" style="150" customWidth="1"/>
    <col min="9481" max="9481" width="11" style="150" customWidth="1"/>
    <col min="9482" max="9482" width="11.109375" style="150" customWidth="1"/>
    <col min="9483" max="9484" width="13.33203125" style="150" customWidth="1"/>
    <col min="9485" max="9485" width="13.88671875" style="150" customWidth="1"/>
    <col min="9486" max="9489" width="9.109375" style="150" customWidth="1"/>
    <col min="9490" max="9728" width="8.88671875" style="150"/>
    <col min="9729" max="9729" width="46.109375" style="150" customWidth="1"/>
    <col min="9730" max="9730" width="30.6640625" style="150" customWidth="1"/>
    <col min="9731" max="9731" width="20.88671875" style="150" customWidth="1"/>
    <col min="9732" max="9733" width="20.44140625" style="150" customWidth="1"/>
    <col min="9734" max="9734" width="14.6640625" style="150" customWidth="1"/>
    <col min="9735" max="9735" width="14" style="150" customWidth="1"/>
    <col min="9736" max="9736" width="32.88671875" style="150" customWidth="1"/>
    <col min="9737" max="9737" width="11" style="150" customWidth="1"/>
    <col min="9738" max="9738" width="11.109375" style="150" customWidth="1"/>
    <col min="9739" max="9740" width="13.33203125" style="150" customWidth="1"/>
    <col min="9741" max="9741" width="13.88671875" style="150" customWidth="1"/>
    <col min="9742" max="9745" width="9.109375" style="150" customWidth="1"/>
    <col min="9746" max="9984" width="8.88671875" style="150"/>
    <col min="9985" max="9985" width="46.109375" style="150" customWidth="1"/>
    <col min="9986" max="9986" width="30.6640625" style="150" customWidth="1"/>
    <col min="9987" max="9987" width="20.88671875" style="150" customWidth="1"/>
    <col min="9988" max="9989" width="20.44140625" style="150" customWidth="1"/>
    <col min="9990" max="9990" width="14.6640625" style="150" customWidth="1"/>
    <col min="9991" max="9991" width="14" style="150" customWidth="1"/>
    <col min="9992" max="9992" width="32.88671875" style="150" customWidth="1"/>
    <col min="9993" max="9993" width="11" style="150" customWidth="1"/>
    <col min="9994" max="9994" width="11.109375" style="150" customWidth="1"/>
    <col min="9995" max="9996" width="13.33203125" style="150" customWidth="1"/>
    <col min="9997" max="9997" width="13.88671875" style="150" customWidth="1"/>
    <col min="9998" max="10001" width="9.109375" style="150" customWidth="1"/>
    <col min="10002" max="10240" width="8.88671875" style="150"/>
    <col min="10241" max="10241" width="46.109375" style="150" customWidth="1"/>
    <col min="10242" max="10242" width="30.6640625" style="150" customWidth="1"/>
    <col min="10243" max="10243" width="20.88671875" style="150" customWidth="1"/>
    <col min="10244" max="10245" width="20.44140625" style="150" customWidth="1"/>
    <col min="10246" max="10246" width="14.6640625" style="150" customWidth="1"/>
    <col min="10247" max="10247" width="14" style="150" customWidth="1"/>
    <col min="10248" max="10248" width="32.88671875" style="150" customWidth="1"/>
    <col min="10249" max="10249" width="11" style="150" customWidth="1"/>
    <col min="10250" max="10250" width="11.109375" style="150" customWidth="1"/>
    <col min="10251" max="10252" width="13.33203125" style="150" customWidth="1"/>
    <col min="10253" max="10253" width="13.88671875" style="150" customWidth="1"/>
    <col min="10254" max="10257" width="9.109375" style="150" customWidth="1"/>
    <col min="10258" max="10496" width="8.88671875" style="150"/>
    <col min="10497" max="10497" width="46.109375" style="150" customWidth="1"/>
    <col min="10498" max="10498" width="30.6640625" style="150" customWidth="1"/>
    <col min="10499" max="10499" width="20.88671875" style="150" customWidth="1"/>
    <col min="10500" max="10501" width="20.44140625" style="150" customWidth="1"/>
    <col min="10502" max="10502" width="14.6640625" style="150" customWidth="1"/>
    <col min="10503" max="10503" width="14" style="150" customWidth="1"/>
    <col min="10504" max="10504" width="32.88671875" style="150" customWidth="1"/>
    <col min="10505" max="10505" width="11" style="150" customWidth="1"/>
    <col min="10506" max="10506" width="11.109375" style="150" customWidth="1"/>
    <col min="10507" max="10508" width="13.33203125" style="150" customWidth="1"/>
    <col min="10509" max="10509" width="13.88671875" style="150" customWidth="1"/>
    <col min="10510" max="10513" width="9.109375" style="150" customWidth="1"/>
    <col min="10514" max="10752" width="8.88671875" style="150"/>
    <col min="10753" max="10753" width="46.109375" style="150" customWidth="1"/>
    <col min="10754" max="10754" width="30.6640625" style="150" customWidth="1"/>
    <col min="10755" max="10755" width="20.88671875" style="150" customWidth="1"/>
    <col min="10756" max="10757" width="20.44140625" style="150" customWidth="1"/>
    <col min="10758" max="10758" width="14.6640625" style="150" customWidth="1"/>
    <col min="10759" max="10759" width="14" style="150" customWidth="1"/>
    <col min="10760" max="10760" width="32.88671875" style="150" customWidth="1"/>
    <col min="10761" max="10761" width="11" style="150" customWidth="1"/>
    <col min="10762" max="10762" width="11.109375" style="150" customWidth="1"/>
    <col min="10763" max="10764" width="13.33203125" style="150" customWidth="1"/>
    <col min="10765" max="10765" width="13.88671875" style="150" customWidth="1"/>
    <col min="10766" max="10769" width="9.109375" style="150" customWidth="1"/>
    <col min="10770" max="11008" width="8.88671875" style="150"/>
    <col min="11009" max="11009" width="46.109375" style="150" customWidth="1"/>
    <col min="11010" max="11010" width="30.6640625" style="150" customWidth="1"/>
    <col min="11011" max="11011" width="20.88671875" style="150" customWidth="1"/>
    <col min="11012" max="11013" width="20.44140625" style="150" customWidth="1"/>
    <col min="11014" max="11014" width="14.6640625" style="150" customWidth="1"/>
    <col min="11015" max="11015" width="14" style="150" customWidth="1"/>
    <col min="11016" max="11016" width="32.88671875" style="150" customWidth="1"/>
    <col min="11017" max="11017" width="11" style="150" customWidth="1"/>
    <col min="11018" max="11018" width="11.109375" style="150" customWidth="1"/>
    <col min="11019" max="11020" width="13.33203125" style="150" customWidth="1"/>
    <col min="11021" max="11021" width="13.88671875" style="150" customWidth="1"/>
    <col min="11022" max="11025" width="9.109375" style="150" customWidth="1"/>
    <col min="11026" max="11264" width="8.88671875" style="150"/>
    <col min="11265" max="11265" width="46.109375" style="150" customWidth="1"/>
    <col min="11266" max="11266" width="30.6640625" style="150" customWidth="1"/>
    <col min="11267" max="11267" width="20.88671875" style="150" customWidth="1"/>
    <col min="11268" max="11269" width="20.44140625" style="150" customWidth="1"/>
    <col min="11270" max="11270" width="14.6640625" style="150" customWidth="1"/>
    <col min="11271" max="11271" width="14" style="150" customWidth="1"/>
    <col min="11272" max="11272" width="32.88671875" style="150" customWidth="1"/>
    <col min="11273" max="11273" width="11" style="150" customWidth="1"/>
    <col min="11274" max="11274" width="11.109375" style="150" customWidth="1"/>
    <col min="11275" max="11276" width="13.33203125" style="150" customWidth="1"/>
    <col min="11277" max="11277" width="13.88671875" style="150" customWidth="1"/>
    <col min="11278" max="11281" width="9.109375" style="150" customWidth="1"/>
    <col min="11282" max="11520" width="8.88671875" style="150"/>
    <col min="11521" max="11521" width="46.109375" style="150" customWidth="1"/>
    <col min="11522" max="11522" width="30.6640625" style="150" customWidth="1"/>
    <col min="11523" max="11523" width="20.88671875" style="150" customWidth="1"/>
    <col min="11524" max="11525" width="20.44140625" style="150" customWidth="1"/>
    <col min="11526" max="11526" width="14.6640625" style="150" customWidth="1"/>
    <col min="11527" max="11527" width="14" style="150" customWidth="1"/>
    <col min="11528" max="11528" width="32.88671875" style="150" customWidth="1"/>
    <col min="11529" max="11529" width="11" style="150" customWidth="1"/>
    <col min="11530" max="11530" width="11.109375" style="150" customWidth="1"/>
    <col min="11531" max="11532" width="13.33203125" style="150" customWidth="1"/>
    <col min="11533" max="11533" width="13.88671875" style="150" customWidth="1"/>
    <col min="11534" max="11537" width="9.109375" style="150" customWidth="1"/>
    <col min="11538" max="11776" width="8.88671875" style="150"/>
    <col min="11777" max="11777" width="46.109375" style="150" customWidth="1"/>
    <col min="11778" max="11778" width="30.6640625" style="150" customWidth="1"/>
    <col min="11779" max="11779" width="20.88671875" style="150" customWidth="1"/>
    <col min="11780" max="11781" width="20.44140625" style="150" customWidth="1"/>
    <col min="11782" max="11782" width="14.6640625" style="150" customWidth="1"/>
    <col min="11783" max="11783" width="14" style="150" customWidth="1"/>
    <col min="11784" max="11784" width="32.88671875" style="150" customWidth="1"/>
    <col min="11785" max="11785" width="11" style="150" customWidth="1"/>
    <col min="11786" max="11786" width="11.109375" style="150" customWidth="1"/>
    <col min="11787" max="11788" width="13.33203125" style="150" customWidth="1"/>
    <col min="11789" max="11789" width="13.88671875" style="150" customWidth="1"/>
    <col min="11790" max="11793" width="9.109375" style="150" customWidth="1"/>
    <col min="11794" max="12032" width="8.88671875" style="150"/>
    <col min="12033" max="12033" width="46.109375" style="150" customWidth="1"/>
    <col min="12034" max="12034" width="30.6640625" style="150" customWidth="1"/>
    <col min="12035" max="12035" width="20.88671875" style="150" customWidth="1"/>
    <col min="12036" max="12037" width="20.44140625" style="150" customWidth="1"/>
    <col min="12038" max="12038" width="14.6640625" style="150" customWidth="1"/>
    <col min="12039" max="12039" width="14" style="150" customWidth="1"/>
    <col min="12040" max="12040" width="32.88671875" style="150" customWidth="1"/>
    <col min="12041" max="12041" width="11" style="150" customWidth="1"/>
    <col min="12042" max="12042" width="11.109375" style="150" customWidth="1"/>
    <col min="12043" max="12044" width="13.33203125" style="150" customWidth="1"/>
    <col min="12045" max="12045" width="13.88671875" style="150" customWidth="1"/>
    <col min="12046" max="12049" width="9.109375" style="150" customWidth="1"/>
    <col min="12050" max="12288" width="8.88671875" style="150"/>
    <col min="12289" max="12289" width="46.109375" style="150" customWidth="1"/>
    <col min="12290" max="12290" width="30.6640625" style="150" customWidth="1"/>
    <col min="12291" max="12291" width="20.88671875" style="150" customWidth="1"/>
    <col min="12292" max="12293" width="20.44140625" style="150" customWidth="1"/>
    <col min="12294" max="12294" width="14.6640625" style="150" customWidth="1"/>
    <col min="12295" max="12295" width="14" style="150" customWidth="1"/>
    <col min="12296" max="12296" width="32.88671875" style="150" customWidth="1"/>
    <col min="12297" max="12297" width="11" style="150" customWidth="1"/>
    <col min="12298" max="12298" width="11.109375" style="150" customWidth="1"/>
    <col min="12299" max="12300" width="13.33203125" style="150" customWidth="1"/>
    <col min="12301" max="12301" width="13.88671875" style="150" customWidth="1"/>
    <col min="12302" max="12305" width="9.109375" style="150" customWidth="1"/>
    <col min="12306" max="12544" width="8.88671875" style="150"/>
    <col min="12545" max="12545" width="46.109375" style="150" customWidth="1"/>
    <col min="12546" max="12546" width="30.6640625" style="150" customWidth="1"/>
    <col min="12547" max="12547" width="20.88671875" style="150" customWidth="1"/>
    <col min="12548" max="12549" width="20.44140625" style="150" customWidth="1"/>
    <col min="12550" max="12550" width="14.6640625" style="150" customWidth="1"/>
    <col min="12551" max="12551" width="14" style="150" customWidth="1"/>
    <col min="12552" max="12552" width="32.88671875" style="150" customWidth="1"/>
    <col min="12553" max="12553" width="11" style="150" customWidth="1"/>
    <col min="12554" max="12554" width="11.109375" style="150" customWidth="1"/>
    <col min="12555" max="12556" width="13.33203125" style="150" customWidth="1"/>
    <col min="12557" max="12557" width="13.88671875" style="150" customWidth="1"/>
    <col min="12558" max="12561" width="9.109375" style="150" customWidth="1"/>
    <col min="12562" max="12800" width="8.88671875" style="150"/>
    <col min="12801" max="12801" width="46.109375" style="150" customWidth="1"/>
    <col min="12802" max="12802" width="30.6640625" style="150" customWidth="1"/>
    <col min="12803" max="12803" width="20.88671875" style="150" customWidth="1"/>
    <col min="12804" max="12805" width="20.44140625" style="150" customWidth="1"/>
    <col min="12806" max="12806" width="14.6640625" style="150" customWidth="1"/>
    <col min="12807" max="12807" width="14" style="150" customWidth="1"/>
    <col min="12808" max="12808" width="32.88671875" style="150" customWidth="1"/>
    <col min="12809" max="12809" width="11" style="150" customWidth="1"/>
    <col min="12810" max="12810" width="11.109375" style="150" customWidth="1"/>
    <col min="12811" max="12812" width="13.33203125" style="150" customWidth="1"/>
    <col min="12813" max="12813" width="13.88671875" style="150" customWidth="1"/>
    <col min="12814" max="12817" width="9.109375" style="150" customWidth="1"/>
    <col min="12818" max="13056" width="8.88671875" style="150"/>
    <col min="13057" max="13057" width="46.109375" style="150" customWidth="1"/>
    <col min="13058" max="13058" width="30.6640625" style="150" customWidth="1"/>
    <col min="13059" max="13059" width="20.88671875" style="150" customWidth="1"/>
    <col min="13060" max="13061" width="20.44140625" style="150" customWidth="1"/>
    <col min="13062" max="13062" width="14.6640625" style="150" customWidth="1"/>
    <col min="13063" max="13063" width="14" style="150" customWidth="1"/>
    <col min="13064" max="13064" width="32.88671875" style="150" customWidth="1"/>
    <col min="13065" max="13065" width="11" style="150" customWidth="1"/>
    <col min="13066" max="13066" width="11.109375" style="150" customWidth="1"/>
    <col min="13067" max="13068" width="13.33203125" style="150" customWidth="1"/>
    <col min="13069" max="13069" width="13.88671875" style="150" customWidth="1"/>
    <col min="13070" max="13073" width="9.109375" style="150" customWidth="1"/>
    <col min="13074" max="13312" width="8.88671875" style="150"/>
    <col min="13313" max="13313" width="46.109375" style="150" customWidth="1"/>
    <col min="13314" max="13314" width="30.6640625" style="150" customWidth="1"/>
    <col min="13315" max="13315" width="20.88671875" style="150" customWidth="1"/>
    <col min="13316" max="13317" width="20.44140625" style="150" customWidth="1"/>
    <col min="13318" max="13318" width="14.6640625" style="150" customWidth="1"/>
    <col min="13319" max="13319" width="14" style="150" customWidth="1"/>
    <col min="13320" max="13320" width="32.88671875" style="150" customWidth="1"/>
    <col min="13321" max="13321" width="11" style="150" customWidth="1"/>
    <col min="13322" max="13322" width="11.109375" style="150" customWidth="1"/>
    <col min="13323" max="13324" width="13.33203125" style="150" customWidth="1"/>
    <col min="13325" max="13325" width="13.88671875" style="150" customWidth="1"/>
    <col min="13326" max="13329" width="9.109375" style="150" customWidth="1"/>
    <col min="13330" max="13568" width="8.88671875" style="150"/>
    <col min="13569" max="13569" width="46.109375" style="150" customWidth="1"/>
    <col min="13570" max="13570" width="30.6640625" style="150" customWidth="1"/>
    <col min="13571" max="13571" width="20.88671875" style="150" customWidth="1"/>
    <col min="13572" max="13573" width="20.44140625" style="150" customWidth="1"/>
    <col min="13574" max="13574" width="14.6640625" style="150" customWidth="1"/>
    <col min="13575" max="13575" width="14" style="150" customWidth="1"/>
    <col min="13576" max="13576" width="32.88671875" style="150" customWidth="1"/>
    <col min="13577" max="13577" width="11" style="150" customWidth="1"/>
    <col min="13578" max="13578" width="11.109375" style="150" customWidth="1"/>
    <col min="13579" max="13580" width="13.33203125" style="150" customWidth="1"/>
    <col min="13581" max="13581" width="13.88671875" style="150" customWidth="1"/>
    <col min="13582" max="13585" width="9.109375" style="150" customWidth="1"/>
    <col min="13586" max="13824" width="8.88671875" style="150"/>
    <col min="13825" max="13825" width="46.109375" style="150" customWidth="1"/>
    <col min="13826" max="13826" width="30.6640625" style="150" customWidth="1"/>
    <col min="13827" max="13827" width="20.88671875" style="150" customWidth="1"/>
    <col min="13828" max="13829" width="20.44140625" style="150" customWidth="1"/>
    <col min="13830" max="13830" width="14.6640625" style="150" customWidth="1"/>
    <col min="13831" max="13831" width="14" style="150" customWidth="1"/>
    <col min="13832" max="13832" width="32.88671875" style="150" customWidth="1"/>
    <col min="13833" max="13833" width="11" style="150" customWidth="1"/>
    <col min="13834" max="13834" width="11.109375" style="150" customWidth="1"/>
    <col min="13835" max="13836" width="13.33203125" style="150" customWidth="1"/>
    <col min="13837" max="13837" width="13.88671875" style="150" customWidth="1"/>
    <col min="13838" max="13841" width="9.109375" style="150" customWidth="1"/>
    <col min="13842" max="14080" width="8.88671875" style="150"/>
    <col min="14081" max="14081" width="46.109375" style="150" customWidth="1"/>
    <col min="14082" max="14082" width="30.6640625" style="150" customWidth="1"/>
    <col min="14083" max="14083" width="20.88671875" style="150" customWidth="1"/>
    <col min="14084" max="14085" width="20.44140625" style="150" customWidth="1"/>
    <col min="14086" max="14086" width="14.6640625" style="150" customWidth="1"/>
    <col min="14087" max="14087" width="14" style="150" customWidth="1"/>
    <col min="14088" max="14088" width="32.88671875" style="150" customWidth="1"/>
    <col min="14089" max="14089" width="11" style="150" customWidth="1"/>
    <col min="14090" max="14090" width="11.109375" style="150" customWidth="1"/>
    <col min="14091" max="14092" width="13.33203125" style="150" customWidth="1"/>
    <col min="14093" max="14093" width="13.88671875" style="150" customWidth="1"/>
    <col min="14094" max="14097" width="9.109375" style="150" customWidth="1"/>
    <col min="14098" max="14336" width="8.88671875" style="150"/>
    <col min="14337" max="14337" width="46.109375" style="150" customWidth="1"/>
    <col min="14338" max="14338" width="30.6640625" style="150" customWidth="1"/>
    <col min="14339" max="14339" width="20.88671875" style="150" customWidth="1"/>
    <col min="14340" max="14341" width="20.44140625" style="150" customWidth="1"/>
    <col min="14342" max="14342" width="14.6640625" style="150" customWidth="1"/>
    <col min="14343" max="14343" width="14" style="150" customWidth="1"/>
    <col min="14344" max="14344" width="32.88671875" style="150" customWidth="1"/>
    <col min="14345" max="14345" width="11" style="150" customWidth="1"/>
    <col min="14346" max="14346" width="11.109375" style="150" customWidth="1"/>
    <col min="14347" max="14348" width="13.33203125" style="150" customWidth="1"/>
    <col min="14349" max="14349" width="13.88671875" style="150" customWidth="1"/>
    <col min="14350" max="14353" width="9.109375" style="150" customWidth="1"/>
    <col min="14354" max="14592" width="8.88671875" style="150"/>
    <col min="14593" max="14593" width="46.109375" style="150" customWidth="1"/>
    <col min="14594" max="14594" width="30.6640625" style="150" customWidth="1"/>
    <col min="14595" max="14595" width="20.88671875" style="150" customWidth="1"/>
    <col min="14596" max="14597" width="20.44140625" style="150" customWidth="1"/>
    <col min="14598" max="14598" width="14.6640625" style="150" customWidth="1"/>
    <col min="14599" max="14599" width="14" style="150" customWidth="1"/>
    <col min="14600" max="14600" width="32.88671875" style="150" customWidth="1"/>
    <col min="14601" max="14601" width="11" style="150" customWidth="1"/>
    <col min="14602" max="14602" width="11.109375" style="150" customWidth="1"/>
    <col min="14603" max="14604" width="13.33203125" style="150" customWidth="1"/>
    <col min="14605" max="14605" width="13.88671875" style="150" customWidth="1"/>
    <col min="14606" max="14609" width="9.109375" style="150" customWidth="1"/>
    <col min="14610" max="14848" width="8.88671875" style="150"/>
    <col min="14849" max="14849" width="46.109375" style="150" customWidth="1"/>
    <col min="14850" max="14850" width="30.6640625" style="150" customWidth="1"/>
    <col min="14851" max="14851" width="20.88671875" style="150" customWidth="1"/>
    <col min="14852" max="14853" width="20.44140625" style="150" customWidth="1"/>
    <col min="14854" max="14854" width="14.6640625" style="150" customWidth="1"/>
    <col min="14855" max="14855" width="14" style="150" customWidth="1"/>
    <col min="14856" max="14856" width="32.88671875" style="150" customWidth="1"/>
    <col min="14857" max="14857" width="11" style="150" customWidth="1"/>
    <col min="14858" max="14858" width="11.109375" style="150" customWidth="1"/>
    <col min="14859" max="14860" width="13.33203125" style="150" customWidth="1"/>
    <col min="14861" max="14861" width="13.88671875" style="150" customWidth="1"/>
    <col min="14862" max="14865" width="9.109375" style="150" customWidth="1"/>
    <col min="14866" max="15104" width="8.88671875" style="150"/>
    <col min="15105" max="15105" width="46.109375" style="150" customWidth="1"/>
    <col min="15106" max="15106" width="30.6640625" style="150" customWidth="1"/>
    <col min="15107" max="15107" width="20.88671875" style="150" customWidth="1"/>
    <col min="15108" max="15109" width="20.44140625" style="150" customWidth="1"/>
    <col min="15110" max="15110" width="14.6640625" style="150" customWidth="1"/>
    <col min="15111" max="15111" width="14" style="150" customWidth="1"/>
    <col min="15112" max="15112" width="32.88671875" style="150" customWidth="1"/>
    <col min="15113" max="15113" width="11" style="150" customWidth="1"/>
    <col min="15114" max="15114" width="11.109375" style="150" customWidth="1"/>
    <col min="15115" max="15116" width="13.33203125" style="150" customWidth="1"/>
    <col min="15117" max="15117" width="13.88671875" style="150" customWidth="1"/>
    <col min="15118" max="15121" width="9.109375" style="150" customWidth="1"/>
    <col min="15122" max="15360" width="8.88671875" style="150"/>
    <col min="15361" max="15361" width="46.109375" style="150" customWidth="1"/>
    <col min="15362" max="15362" width="30.6640625" style="150" customWidth="1"/>
    <col min="15363" max="15363" width="20.88671875" style="150" customWidth="1"/>
    <col min="15364" max="15365" width="20.44140625" style="150" customWidth="1"/>
    <col min="15366" max="15366" width="14.6640625" style="150" customWidth="1"/>
    <col min="15367" max="15367" width="14" style="150" customWidth="1"/>
    <col min="15368" max="15368" width="32.88671875" style="150" customWidth="1"/>
    <col min="15369" max="15369" width="11" style="150" customWidth="1"/>
    <col min="15370" max="15370" width="11.109375" style="150" customWidth="1"/>
    <col min="15371" max="15372" width="13.33203125" style="150" customWidth="1"/>
    <col min="15373" max="15373" width="13.88671875" style="150" customWidth="1"/>
    <col min="15374" max="15377" width="9.109375" style="150" customWidth="1"/>
    <col min="15378" max="15616" width="8.88671875" style="150"/>
    <col min="15617" max="15617" width="46.109375" style="150" customWidth="1"/>
    <col min="15618" max="15618" width="30.6640625" style="150" customWidth="1"/>
    <col min="15619" max="15619" width="20.88671875" style="150" customWidth="1"/>
    <col min="15620" max="15621" width="20.44140625" style="150" customWidth="1"/>
    <col min="15622" max="15622" width="14.6640625" style="150" customWidth="1"/>
    <col min="15623" max="15623" width="14" style="150" customWidth="1"/>
    <col min="15624" max="15624" width="32.88671875" style="150" customWidth="1"/>
    <col min="15625" max="15625" width="11" style="150" customWidth="1"/>
    <col min="15626" max="15626" width="11.109375" style="150" customWidth="1"/>
    <col min="15627" max="15628" width="13.33203125" style="150" customWidth="1"/>
    <col min="15629" max="15629" width="13.88671875" style="150" customWidth="1"/>
    <col min="15630" max="15633" width="9.109375" style="150" customWidth="1"/>
    <col min="15634" max="15872" width="8.88671875" style="150"/>
    <col min="15873" max="15873" width="46.109375" style="150" customWidth="1"/>
    <col min="15874" max="15874" width="30.6640625" style="150" customWidth="1"/>
    <col min="15875" max="15875" width="20.88671875" style="150" customWidth="1"/>
    <col min="15876" max="15877" width="20.44140625" style="150" customWidth="1"/>
    <col min="15878" max="15878" width="14.6640625" style="150" customWidth="1"/>
    <col min="15879" max="15879" width="14" style="150" customWidth="1"/>
    <col min="15880" max="15880" width="32.88671875" style="150" customWidth="1"/>
    <col min="15881" max="15881" width="11" style="150" customWidth="1"/>
    <col min="15882" max="15882" width="11.109375" style="150" customWidth="1"/>
    <col min="15883" max="15884" width="13.33203125" style="150" customWidth="1"/>
    <col min="15885" max="15885" width="13.88671875" style="150" customWidth="1"/>
    <col min="15886" max="15889" width="9.109375" style="150" customWidth="1"/>
    <col min="15890" max="16128" width="8.88671875" style="150"/>
    <col min="16129" max="16129" width="46.109375" style="150" customWidth="1"/>
    <col min="16130" max="16130" width="30.6640625" style="150" customWidth="1"/>
    <col min="16131" max="16131" width="20.88671875" style="150" customWidth="1"/>
    <col min="16132" max="16133" width="20.44140625" style="150" customWidth="1"/>
    <col min="16134" max="16134" width="14.6640625" style="150" customWidth="1"/>
    <col min="16135" max="16135" width="14" style="150" customWidth="1"/>
    <col min="16136" max="16136" width="32.88671875" style="150" customWidth="1"/>
    <col min="16137" max="16137" width="11" style="150" customWidth="1"/>
    <col min="16138" max="16138" width="11.109375" style="150" customWidth="1"/>
    <col min="16139" max="16140" width="13.33203125" style="150" customWidth="1"/>
    <col min="16141" max="16141" width="13.88671875" style="150" customWidth="1"/>
    <col min="16142" max="16145" width="9.109375" style="150" customWidth="1"/>
    <col min="16146" max="16384" width="8.88671875" style="150"/>
  </cols>
  <sheetData>
    <row r="1" spans="1:12" s="214" customFormat="1" x14ac:dyDescent="0.3">
      <c r="A1" s="1"/>
      <c r="B1" s="1"/>
      <c r="C1" s="2"/>
      <c r="D1" s="359"/>
      <c r="E1" s="359"/>
      <c r="F1" s="699" t="s">
        <v>141</v>
      </c>
      <c r="G1" s="699"/>
      <c r="I1" s="213"/>
    </row>
    <row r="2" spans="1:12" s="214" customFormat="1" x14ac:dyDescent="0.3">
      <c r="A2" s="1"/>
      <c r="B2" s="1"/>
      <c r="C2" s="2"/>
      <c r="D2" s="699" t="s">
        <v>281</v>
      </c>
      <c r="E2" s="699"/>
      <c r="F2" s="699"/>
      <c r="G2" s="699"/>
      <c r="I2" s="213"/>
    </row>
    <row r="3" spans="1:12" s="214" customFormat="1" x14ac:dyDescent="0.3">
      <c r="A3" s="1"/>
      <c r="B3" s="1"/>
      <c r="C3" s="2"/>
      <c r="D3" s="699" t="s">
        <v>142</v>
      </c>
      <c r="E3" s="699"/>
      <c r="F3" s="699"/>
      <c r="G3" s="699"/>
      <c r="I3" s="213"/>
    </row>
    <row r="4" spans="1:12" s="214" customFormat="1" x14ac:dyDescent="0.3">
      <c r="A4" s="1"/>
      <c r="B4" s="1"/>
      <c r="C4" s="2"/>
      <c r="D4" s="699" t="s">
        <v>143</v>
      </c>
      <c r="E4" s="699"/>
      <c r="F4" s="699"/>
      <c r="G4" s="699"/>
      <c r="I4" s="213"/>
    </row>
    <row r="5" spans="1:12" s="214" customFormat="1" ht="15.6" x14ac:dyDescent="0.3">
      <c r="A5" s="1"/>
      <c r="B5" s="1"/>
      <c r="C5" s="2"/>
      <c r="D5" s="681"/>
      <c r="E5" s="681"/>
      <c r="F5" s="322"/>
      <c r="G5" s="322"/>
      <c r="I5" s="213"/>
    </row>
    <row r="6" spans="1:12" s="214" customFormat="1" ht="15.6" x14ac:dyDescent="0.3">
      <c r="A6" s="1"/>
      <c r="B6" s="1"/>
      <c r="C6" s="2"/>
      <c r="D6" s="709" t="s">
        <v>121</v>
      </c>
      <c r="E6" s="709"/>
      <c r="F6" s="709"/>
      <c r="G6" s="709"/>
      <c r="I6" s="213"/>
    </row>
    <row r="7" spans="1:12" s="214" customFormat="1" ht="19.95" customHeight="1" x14ac:dyDescent="0.3">
      <c r="A7" s="1"/>
      <c r="B7" s="1"/>
      <c r="C7" s="2"/>
      <c r="D7" s="710" t="s">
        <v>282</v>
      </c>
      <c r="E7" s="710"/>
      <c r="F7" s="710"/>
      <c r="G7" s="710"/>
      <c r="I7" s="213"/>
    </row>
    <row r="8" spans="1:12" s="214" customFormat="1" ht="19.95" customHeight="1" x14ac:dyDescent="0.3">
      <c r="A8" s="1"/>
      <c r="B8" s="1"/>
      <c r="C8" s="2"/>
      <c r="D8" s="710" t="s">
        <v>122</v>
      </c>
      <c r="E8" s="710"/>
      <c r="F8" s="710"/>
      <c r="G8" s="710"/>
      <c r="I8" s="213"/>
    </row>
    <row r="9" spans="1:12" s="214" customFormat="1" ht="19.95" customHeight="1" x14ac:dyDescent="0.3">
      <c r="A9" s="1"/>
      <c r="B9" s="1"/>
      <c r="C9" s="2"/>
      <c r="D9" s="709" t="s">
        <v>123</v>
      </c>
      <c r="E9" s="709"/>
      <c r="F9" s="709"/>
      <c r="G9" s="709"/>
      <c r="I9" s="213"/>
    </row>
    <row r="10" spans="1:12" s="214" customFormat="1" ht="15.6" x14ac:dyDescent="0.3">
      <c r="B10" s="1"/>
      <c r="C10" s="2"/>
      <c r="D10" s="147"/>
      <c r="E10" s="147"/>
      <c r="F10" s="147"/>
      <c r="G10" s="147"/>
      <c r="I10" s="213"/>
    </row>
    <row r="11" spans="1:12" s="214" customFormat="1" ht="15.6" x14ac:dyDescent="0.3">
      <c r="B11" s="1"/>
      <c r="C11" s="2"/>
      <c r="D11" s="192"/>
      <c r="E11" s="192"/>
      <c r="F11" s="192"/>
      <c r="G11" s="192"/>
      <c r="I11" s="213"/>
    </row>
    <row r="12" spans="1:12" s="212" customFormat="1" ht="16.2" customHeight="1" x14ac:dyDescent="0.35">
      <c r="A12" s="1"/>
      <c r="B12" s="1"/>
      <c r="C12" s="2"/>
      <c r="D12" s="35"/>
      <c r="E12" s="35"/>
      <c r="F12" s="37"/>
      <c r="G12" s="35"/>
      <c r="H12" s="211"/>
      <c r="I12" s="211"/>
      <c r="J12" s="211"/>
      <c r="K12" s="211"/>
      <c r="L12" s="211"/>
    </row>
    <row r="13" spans="1:12" s="35" customFormat="1" ht="18" customHeight="1" x14ac:dyDescent="0.3">
      <c r="F13" s="36"/>
    </row>
    <row r="14" spans="1:12" s="154" customFormat="1" ht="15.6" x14ac:dyDescent="0.3">
      <c r="A14" s="841" t="s">
        <v>0</v>
      </c>
      <c r="B14" s="841"/>
      <c r="C14" s="841"/>
      <c r="D14" s="841"/>
      <c r="E14" s="841"/>
      <c r="F14" s="841"/>
      <c r="G14" s="841"/>
      <c r="H14" s="152"/>
      <c r="I14" s="153"/>
    </row>
    <row r="15" spans="1:12" s="154" customFormat="1" ht="15.6" x14ac:dyDescent="0.3">
      <c r="A15" s="842" t="s">
        <v>46</v>
      </c>
      <c r="B15" s="842"/>
      <c r="C15" s="842"/>
      <c r="D15" s="842"/>
      <c r="E15" s="842"/>
      <c r="F15" s="842"/>
      <c r="G15" s="842"/>
      <c r="H15" s="155"/>
      <c r="I15" s="153"/>
    </row>
    <row r="16" spans="1:12" s="154" customFormat="1" ht="15.6" x14ac:dyDescent="0.3">
      <c r="A16" s="843" t="s">
        <v>1</v>
      </c>
      <c r="B16" s="843"/>
      <c r="C16" s="843"/>
      <c r="D16" s="843"/>
      <c r="E16" s="843"/>
      <c r="F16" s="843"/>
      <c r="G16" s="843"/>
      <c r="H16" s="156"/>
      <c r="I16" s="153"/>
    </row>
    <row r="17" spans="1:256" s="154" customFormat="1" ht="15" customHeight="1" x14ac:dyDescent="0.3">
      <c r="A17" s="841" t="s">
        <v>283</v>
      </c>
      <c r="B17" s="841"/>
      <c r="C17" s="841"/>
      <c r="D17" s="841"/>
      <c r="E17" s="841"/>
      <c r="F17" s="841"/>
      <c r="G17" s="841"/>
      <c r="H17" s="152"/>
      <c r="I17" s="153"/>
    </row>
    <row r="18" spans="1:256" ht="18" customHeight="1" x14ac:dyDescent="0.3">
      <c r="A18" s="157"/>
      <c r="B18" s="157"/>
      <c r="C18" s="158"/>
      <c r="D18" s="158"/>
      <c r="E18" s="158"/>
      <c r="F18" s="158"/>
      <c r="G18" s="158"/>
      <c r="H18" s="158"/>
      <c r="J18" s="160"/>
      <c r="K18" s="160"/>
      <c r="L18" s="160"/>
      <c r="M18" s="160"/>
    </row>
    <row r="19" spans="1:256" ht="21" customHeight="1" x14ac:dyDescent="0.3">
      <c r="A19" s="828" t="s">
        <v>124</v>
      </c>
      <c r="B19" s="828"/>
      <c r="C19" s="828"/>
      <c r="D19" s="828"/>
      <c r="E19" s="828"/>
      <c r="F19" s="828"/>
      <c r="G19" s="828"/>
      <c r="H19" s="157"/>
      <c r="J19" s="160"/>
      <c r="K19" s="160"/>
      <c r="L19" s="160"/>
      <c r="M19" s="160"/>
    </row>
    <row r="20" spans="1:256" s="246" customFormat="1" ht="29.4" customHeight="1" x14ac:dyDescent="0.3">
      <c r="A20" s="704" t="s">
        <v>299</v>
      </c>
      <c r="B20" s="704"/>
      <c r="C20" s="704"/>
      <c r="D20" s="704"/>
      <c r="E20" s="704"/>
      <c r="F20" s="704"/>
      <c r="G20" s="704"/>
      <c r="H20" s="247"/>
      <c r="I20" s="248"/>
      <c r="J20" s="247"/>
      <c r="K20" s="247"/>
      <c r="L20" s="247"/>
      <c r="M20" s="247"/>
    </row>
    <row r="21" spans="1:256" s="154" customFormat="1" ht="60" customHeight="1" x14ac:dyDescent="0.3">
      <c r="A21" s="832" t="s">
        <v>316</v>
      </c>
      <c r="B21" s="832"/>
      <c r="C21" s="832"/>
      <c r="D21" s="832"/>
      <c r="E21" s="832"/>
      <c r="F21" s="832"/>
      <c r="G21" s="832"/>
      <c r="H21" s="161"/>
      <c r="I21" s="162"/>
      <c r="J21" s="163"/>
      <c r="K21" s="163"/>
      <c r="L21" s="163"/>
    </row>
    <row r="22" spans="1:256" s="164" customFormat="1" ht="17.25" customHeight="1" x14ac:dyDescent="0.3">
      <c r="A22" s="151" t="s">
        <v>2</v>
      </c>
    </row>
    <row r="23" spans="1:256" s="164" customFormat="1" ht="18" customHeight="1" x14ac:dyDescent="0.3">
      <c r="A23" s="839" t="s">
        <v>47</v>
      </c>
      <c r="B23" s="839"/>
      <c r="C23" s="839"/>
      <c r="D23" s="839"/>
      <c r="E23" s="839"/>
      <c r="F23" s="839"/>
      <c r="G23" s="839"/>
    </row>
    <row r="24" spans="1:256" s="61" customFormat="1" ht="25.95" customHeight="1" x14ac:dyDescent="0.4">
      <c r="A24" s="717" t="s">
        <v>84</v>
      </c>
      <c r="B24" s="717"/>
      <c r="C24" s="717"/>
      <c r="D24" s="717"/>
      <c r="E24" s="717"/>
      <c r="F24" s="717"/>
      <c r="G24" s="717"/>
      <c r="H24" s="717"/>
      <c r="I24" s="717"/>
      <c r="J24" s="717"/>
      <c r="K24" s="717"/>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1" customFormat="1" ht="21.75" customHeight="1" x14ac:dyDescent="0.4">
      <c r="A25" s="64" t="s">
        <v>53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164" customFormat="1" ht="15.6" x14ac:dyDescent="0.3">
      <c r="A26" s="151" t="s">
        <v>44</v>
      </c>
    </row>
    <row r="27" spans="1:256" ht="39" customHeight="1" x14ac:dyDescent="0.3">
      <c r="A27" s="840" t="s">
        <v>125</v>
      </c>
      <c r="B27" s="840"/>
      <c r="C27" s="840"/>
      <c r="D27" s="840"/>
      <c r="E27" s="840"/>
      <c r="F27" s="840"/>
      <c r="G27" s="840"/>
      <c r="H27" s="157"/>
      <c r="I27" s="165"/>
      <c r="J27" s="166"/>
      <c r="K27" s="166"/>
      <c r="L27" s="166"/>
    </row>
    <row r="28" spans="1:256" s="164" customFormat="1" ht="22.95" customHeight="1" x14ac:dyDescent="0.3">
      <c r="A28" s="167" t="s">
        <v>126</v>
      </c>
      <c r="B28" s="168"/>
      <c r="C28" s="168"/>
      <c r="D28" s="168"/>
      <c r="E28" s="168"/>
      <c r="F28" s="168"/>
      <c r="G28" s="168"/>
    </row>
    <row r="29" spans="1:256" s="38" customFormat="1" ht="20.25" customHeight="1" x14ac:dyDescent="0.3">
      <c r="A29" s="762" t="s">
        <v>36</v>
      </c>
      <c r="B29" s="762"/>
      <c r="C29" s="762"/>
      <c r="D29" s="762" t="s">
        <v>5</v>
      </c>
      <c r="E29" s="762" t="s">
        <v>37</v>
      </c>
      <c r="F29" s="762"/>
      <c r="G29" s="762"/>
    </row>
    <row r="30" spans="1:256" s="38" customFormat="1" ht="19.5" customHeight="1" x14ac:dyDescent="0.3">
      <c r="A30" s="762"/>
      <c r="B30" s="762"/>
      <c r="C30" s="762"/>
      <c r="D30" s="762"/>
      <c r="E30" s="499" t="s">
        <v>105</v>
      </c>
      <c r="F30" s="499" t="s">
        <v>210</v>
      </c>
      <c r="G30" s="499" t="s">
        <v>284</v>
      </c>
    </row>
    <row r="31" spans="1:256" s="57" customFormat="1" ht="24" customHeight="1" x14ac:dyDescent="0.3">
      <c r="A31" s="831" t="s">
        <v>127</v>
      </c>
      <c r="B31" s="831"/>
      <c r="C31" s="831"/>
      <c r="D31" s="39" t="s">
        <v>38</v>
      </c>
      <c r="E31" s="674">
        <v>83.74</v>
      </c>
      <c r="F31" s="674">
        <v>84.3</v>
      </c>
      <c r="G31" s="674">
        <v>84.9</v>
      </c>
    </row>
    <row r="32" spans="1:256" ht="31.5" customHeight="1" x14ac:dyDescent="0.3">
      <c r="A32" s="832" t="s">
        <v>128</v>
      </c>
      <c r="B32" s="832"/>
      <c r="C32" s="832"/>
      <c r="D32" s="832"/>
      <c r="E32" s="832"/>
      <c r="F32" s="832"/>
      <c r="G32" s="832"/>
      <c r="H32" s="157"/>
    </row>
    <row r="33" spans="1:13" ht="15.6" x14ac:dyDescent="0.3">
      <c r="A33" s="833"/>
      <c r="B33" s="833"/>
      <c r="C33" s="833"/>
      <c r="D33" s="833"/>
      <c r="E33" s="833"/>
      <c r="F33" s="833"/>
      <c r="G33" s="833"/>
      <c r="H33" s="834"/>
      <c r="I33" s="834"/>
    </row>
    <row r="34" spans="1:13" ht="24.6" customHeight="1" x14ac:dyDescent="0.3">
      <c r="A34" s="835" t="s">
        <v>3</v>
      </c>
      <c r="B34" s="835"/>
      <c r="C34" s="835"/>
      <c r="D34" s="835"/>
      <c r="E34" s="835"/>
      <c r="F34" s="835"/>
      <c r="G34" s="835"/>
      <c r="H34" s="159"/>
      <c r="I34" s="150"/>
    </row>
    <row r="35" spans="1:13" ht="31.2" customHeight="1" x14ac:dyDescent="0.3">
      <c r="A35" s="836" t="s">
        <v>4</v>
      </c>
      <c r="B35" s="836" t="s">
        <v>5</v>
      </c>
      <c r="C35" s="687" t="s">
        <v>300</v>
      </c>
      <c r="D35" s="687" t="s">
        <v>301</v>
      </c>
      <c r="E35" s="687" t="s">
        <v>37</v>
      </c>
      <c r="F35" s="687"/>
      <c r="G35" s="687"/>
      <c r="H35" s="159"/>
      <c r="I35" s="150"/>
    </row>
    <row r="36" spans="1:13" ht="21.6" customHeight="1" x14ac:dyDescent="0.3">
      <c r="A36" s="837"/>
      <c r="B36" s="838"/>
      <c r="C36" s="687"/>
      <c r="D36" s="687"/>
      <c r="E36" s="497" t="s">
        <v>105</v>
      </c>
      <c r="F36" s="497" t="s">
        <v>210</v>
      </c>
      <c r="G36" s="497" t="s">
        <v>284</v>
      </c>
      <c r="H36" s="159"/>
      <c r="I36" s="150"/>
    </row>
    <row r="37" spans="1:13" ht="33" customHeight="1" x14ac:dyDescent="0.3">
      <c r="A37" s="169" t="s">
        <v>13</v>
      </c>
      <c r="B37" s="274" t="s">
        <v>14</v>
      </c>
      <c r="C37" s="41">
        <f>589500-589500</f>
        <v>0</v>
      </c>
      <c r="D37" s="301">
        <f>1892500-92500</f>
        <v>1800000</v>
      </c>
      <c r="E37" s="301"/>
      <c r="F37" s="187"/>
      <c r="G37" s="187"/>
      <c r="H37" s="159"/>
      <c r="I37" s="150"/>
    </row>
    <row r="38" spans="1:13" ht="21.75" customHeight="1" x14ac:dyDescent="0.3">
      <c r="A38" s="169" t="s">
        <v>15</v>
      </c>
      <c r="B38" s="274" t="s">
        <v>14</v>
      </c>
      <c r="C38" s="43">
        <v>2271526</v>
      </c>
      <c r="D38" s="298">
        <f>2278262+2926</f>
        <v>2281188</v>
      </c>
      <c r="E38" s="298">
        <v>608307</v>
      </c>
      <c r="F38" s="595">
        <v>1072431</v>
      </c>
      <c r="G38" s="595">
        <v>1524049</v>
      </c>
      <c r="H38" s="159"/>
      <c r="I38" s="150"/>
    </row>
    <row r="39" spans="1:13" ht="27.75" customHeight="1" x14ac:dyDescent="0.3">
      <c r="A39" s="170" t="s">
        <v>16</v>
      </c>
      <c r="B39" s="273" t="s">
        <v>14</v>
      </c>
      <c r="C39" s="171">
        <f>C37+C38</f>
        <v>2271526</v>
      </c>
      <c r="D39" s="171">
        <f>D37+D38</f>
        <v>4081188</v>
      </c>
      <c r="E39" s="596">
        <f>E37+E38</f>
        <v>608307</v>
      </c>
      <c r="F39" s="596">
        <f t="shared" ref="F39" si="0">F37+F38</f>
        <v>1072431</v>
      </c>
      <c r="G39" s="596">
        <f>G37+G38</f>
        <v>1524049</v>
      </c>
      <c r="H39" s="172"/>
      <c r="I39" s="160"/>
      <c r="J39" s="160"/>
      <c r="K39" s="160"/>
      <c r="L39" s="160"/>
    </row>
    <row r="40" spans="1:13" s="154" customFormat="1" ht="19.5" hidden="1" customHeight="1" x14ac:dyDescent="0.3">
      <c r="A40" s="828" t="s">
        <v>17</v>
      </c>
      <c r="B40" s="828"/>
      <c r="C40" s="828"/>
      <c r="D40" s="828"/>
      <c r="E40" s="828"/>
      <c r="F40" s="828"/>
      <c r="G40" s="828"/>
      <c r="H40" s="828"/>
      <c r="I40" s="153"/>
      <c r="J40" s="158"/>
      <c r="K40" s="158"/>
      <c r="L40" s="158"/>
      <c r="M40" s="158"/>
    </row>
    <row r="41" spans="1:13" s="164" customFormat="1" ht="17.25" hidden="1" customHeight="1" x14ac:dyDescent="0.3">
      <c r="A41" s="151" t="s">
        <v>18</v>
      </c>
    </row>
    <row r="42" spans="1:13" s="164" customFormat="1" ht="15.6" hidden="1" customHeight="1" x14ac:dyDescent="0.3">
      <c r="A42" s="829" t="s">
        <v>42</v>
      </c>
      <c r="B42" s="829"/>
      <c r="C42" s="829"/>
      <c r="D42" s="829"/>
      <c r="E42" s="829"/>
      <c r="F42" s="829"/>
      <c r="G42" s="829"/>
    </row>
    <row r="43" spans="1:13" s="164" customFormat="1" ht="17.25" hidden="1" customHeight="1" x14ac:dyDescent="0.3">
      <c r="A43" s="151" t="s">
        <v>44</v>
      </c>
      <c r="B43" s="173"/>
      <c r="C43" s="173"/>
      <c r="D43" s="173"/>
      <c r="E43" s="173"/>
      <c r="F43" s="173"/>
      <c r="G43" s="173"/>
    </row>
    <row r="44" spans="1:13" ht="24.15" hidden="1" customHeight="1" x14ac:dyDescent="0.3">
      <c r="A44" s="824" t="s">
        <v>129</v>
      </c>
      <c r="B44" s="824"/>
      <c r="C44" s="824"/>
      <c r="D44" s="824"/>
      <c r="E44" s="824"/>
      <c r="F44" s="824"/>
      <c r="G44" s="824"/>
      <c r="H44" s="157"/>
    </row>
    <row r="45" spans="1:13" ht="30.6" hidden="1" customHeight="1" x14ac:dyDescent="0.3">
      <c r="A45" s="830" t="s">
        <v>19</v>
      </c>
      <c r="B45" s="823" t="s">
        <v>5</v>
      </c>
      <c r="C45" s="687" t="s">
        <v>300</v>
      </c>
      <c r="D45" s="687" t="s">
        <v>301</v>
      </c>
      <c r="E45" s="687" t="s">
        <v>37</v>
      </c>
      <c r="F45" s="687"/>
      <c r="G45" s="687"/>
      <c r="H45" s="174"/>
      <c r="I45" s="150"/>
    </row>
    <row r="46" spans="1:13" ht="24" hidden="1" customHeight="1" x14ac:dyDescent="0.3">
      <c r="A46" s="830"/>
      <c r="B46" s="823"/>
      <c r="C46" s="687"/>
      <c r="D46" s="687"/>
      <c r="E46" s="497" t="s">
        <v>105</v>
      </c>
      <c r="F46" s="497" t="s">
        <v>210</v>
      </c>
      <c r="G46" s="497" t="s">
        <v>284</v>
      </c>
      <c r="H46" s="174"/>
      <c r="I46" s="150"/>
    </row>
    <row r="47" spans="1:13" s="168" customFormat="1" ht="36.75" hidden="1" customHeight="1" x14ac:dyDescent="0.3">
      <c r="A47" s="175" t="s">
        <v>130</v>
      </c>
      <c r="B47" s="176" t="s">
        <v>30</v>
      </c>
      <c r="C47" s="176"/>
      <c r="D47" s="176"/>
      <c r="E47" s="176"/>
      <c r="F47" s="176"/>
      <c r="G47" s="176"/>
      <c r="H47" s="177"/>
    </row>
    <row r="48" spans="1:13" s="168" customFormat="1" ht="44.4" hidden="1" customHeight="1" x14ac:dyDescent="0.3">
      <c r="A48" s="175" t="s">
        <v>131</v>
      </c>
      <c r="B48" s="176" t="s">
        <v>30</v>
      </c>
      <c r="C48" s="176"/>
      <c r="D48" s="176">
        <v>1</v>
      </c>
      <c r="E48" s="176"/>
      <c r="F48" s="176"/>
      <c r="G48" s="176"/>
      <c r="H48" s="177"/>
    </row>
    <row r="49" spans="1:13" s="168" customFormat="1" ht="46.8" hidden="1" x14ac:dyDescent="0.3">
      <c r="A49" s="175" t="s">
        <v>132</v>
      </c>
      <c r="B49" s="176" t="s">
        <v>30</v>
      </c>
      <c r="C49" s="176"/>
      <c r="D49" s="176"/>
      <c r="E49" s="176"/>
      <c r="F49" s="176"/>
      <c r="G49" s="176"/>
      <c r="H49" s="177"/>
    </row>
    <row r="50" spans="1:13" s="168" customFormat="1" ht="46.8" hidden="1" x14ac:dyDescent="0.3">
      <c r="A50" s="175" t="s">
        <v>133</v>
      </c>
      <c r="B50" s="176" t="s">
        <v>30</v>
      </c>
      <c r="C50" s="176"/>
      <c r="D50" s="176"/>
      <c r="E50" s="176"/>
      <c r="F50" s="176"/>
      <c r="G50" s="188"/>
      <c r="H50" s="177"/>
    </row>
    <row r="51" spans="1:13" s="168" customFormat="1" ht="31.2" hidden="1" x14ac:dyDescent="0.3">
      <c r="A51" s="175" t="s">
        <v>134</v>
      </c>
      <c r="B51" s="176" t="s">
        <v>30</v>
      </c>
      <c r="C51" s="176"/>
      <c r="D51" s="176"/>
      <c r="E51" s="176"/>
      <c r="F51" s="176"/>
      <c r="G51" s="188"/>
      <c r="H51" s="177"/>
    </row>
    <row r="52" spans="1:13" s="168" customFormat="1" ht="21.6" hidden="1" customHeight="1" x14ac:dyDescent="0.3">
      <c r="A52" s="175" t="s">
        <v>135</v>
      </c>
      <c r="B52" s="176" t="s">
        <v>30</v>
      </c>
      <c r="C52" s="176"/>
      <c r="D52" s="176"/>
      <c r="E52" s="176">
        <f>1-1</f>
        <v>0</v>
      </c>
      <c r="F52" s="176">
        <f>1-1</f>
        <v>0</v>
      </c>
      <c r="G52" s="188"/>
      <c r="H52" s="177"/>
    </row>
    <row r="53" spans="1:13" s="168" customFormat="1" ht="31.2" hidden="1" x14ac:dyDescent="0.3">
      <c r="A53" s="175" t="s">
        <v>136</v>
      </c>
      <c r="B53" s="39" t="s">
        <v>30</v>
      </c>
      <c r="C53" s="176"/>
      <c r="D53" s="176"/>
      <c r="E53" s="176"/>
      <c r="F53" s="176"/>
      <c r="G53" s="188"/>
      <c r="H53" s="177"/>
    </row>
    <row r="54" spans="1:13" s="168" customFormat="1" ht="31.2" hidden="1" x14ac:dyDescent="0.3">
      <c r="A54" s="175" t="s">
        <v>137</v>
      </c>
      <c r="B54" s="39" t="s">
        <v>30</v>
      </c>
      <c r="C54" s="176"/>
      <c r="D54" s="176"/>
      <c r="E54" s="176"/>
      <c r="F54" s="176"/>
      <c r="G54" s="188"/>
      <c r="H54" s="177"/>
    </row>
    <row r="55" spans="1:13" s="168" customFormat="1" ht="31.2" hidden="1" customHeight="1" x14ac:dyDescent="0.3">
      <c r="A55" s="175" t="s">
        <v>138</v>
      </c>
      <c r="B55" s="39" t="s">
        <v>30</v>
      </c>
      <c r="C55" s="176"/>
      <c r="D55" s="176"/>
      <c r="E55" s="176">
        <f>13-13</f>
        <v>0</v>
      </c>
      <c r="F55" s="176">
        <f>16-16</f>
        <v>0</v>
      </c>
      <c r="G55" s="188"/>
      <c r="H55" s="177"/>
    </row>
    <row r="56" spans="1:13" s="168" customFormat="1" ht="31.2" hidden="1" x14ac:dyDescent="0.3">
      <c r="A56" s="175" t="s">
        <v>139</v>
      </c>
      <c r="B56" s="39" t="s">
        <v>30</v>
      </c>
      <c r="C56" s="176"/>
      <c r="D56" s="176"/>
      <c r="E56" s="176"/>
      <c r="F56" s="176"/>
      <c r="G56" s="176"/>
      <c r="H56" s="177"/>
    </row>
    <row r="57" spans="1:13" ht="25.95" hidden="1" customHeight="1" x14ac:dyDescent="0.3">
      <c r="A57" s="178"/>
      <c r="B57" s="179"/>
      <c r="C57" s="180"/>
      <c r="D57" s="180"/>
      <c r="E57" s="180"/>
      <c r="F57" s="180"/>
      <c r="G57" s="180"/>
      <c r="H57" s="174"/>
      <c r="I57" s="150"/>
    </row>
    <row r="58" spans="1:13" ht="27.6" hidden="1" customHeight="1" x14ac:dyDescent="0.3">
      <c r="A58" s="823" t="s">
        <v>20</v>
      </c>
      <c r="B58" s="823" t="s">
        <v>5</v>
      </c>
      <c r="C58" s="687" t="s">
        <v>300</v>
      </c>
      <c r="D58" s="687" t="s">
        <v>301</v>
      </c>
      <c r="E58" s="687" t="s">
        <v>37</v>
      </c>
      <c r="F58" s="687"/>
      <c r="G58" s="687"/>
      <c r="H58" s="174"/>
      <c r="I58" s="160"/>
      <c r="J58" s="160"/>
      <c r="K58" s="160"/>
      <c r="L58" s="160"/>
    </row>
    <row r="59" spans="1:13" ht="21.6" hidden="1" customHeight="1" x14ac:dyDescent="0.3">
      <c r="A59" s="823"/>
      <c r="B59" s="823"/>
      <c r="C59" s="687"/>
      <c r="D59" s="687"/>
      <c r="E59" s="497" t="s">
        <v>105</v>
      </c>
      <c r="F59" s="497" t="s">
        <v>210</v>
      </c>
      <c r="G59" s="497" t="s">
        <v>284</v>
      </c>
      <c r="H59" s="159"/>
      <c r="I59" s="160"/>
      <c r="J59" s="160"/>
      <c r="K59" s="160"/>
      <c r="L59" s="160"/>
    </row>
    <row r="60" spans="1:13" ht="31.2" hidden="1" customHeight="1" x14ac:dyDescent="0.3">
      <c r="A60" s="181" t="s">
        <v>13</v>
      </c>
      <c r="B60" s="274" t="s">
        <v>14</v>
      </c>
      <c r="C60" s="49"/>
      <c r="D60" s="41"/>
      <c r="E60" s="300">
        <f>E37</f>
        <v>0</v>
      </c>
      <c r="F60" s="44">
        <f>831000-831000</f>
        <v>0</v>
      </c>
      <c r="G60" s="187"/>
      <c r="H60" s="159"/>
      <c r="I60" s="160"/>
      <c r="J60" s="160"/>
      <c r="K60" s="160"/>
      <c r="L60" s="160"/>
    </row>
    <row r="61" spans="1:13" ht="42.6" hidden="1" customHeight="1" x14ac:dyDescent="0.3">
      <c r="A61" s="170" t="s">
        <v>21</v>
      </c>
      <c r="B61" s="273" t="s">
        <v>14</v>
      </c>
      <c r="C61" s="171">
        <v>0</v>
      </c>
      <c r="D61" s="171">
        <v>0</v>
      </c>
      <c r="E61" s="171">
        <f>E60</f>
        <v>0</v>
      </c>
      <c r="F61" s="171">
        <f>SUM(F60)</f>
        <v>0</v>
      </c>
      <c r="G61" s="187"/>
      <c r="H61" s="159"/>
      <c r="I61" s="160"/>
      <c r="J61" s="182"/>
      <c r="K61" s="182"/>
      <c r="L61" s="182"/>
    </row>
    <row r="62" spans="1:13" s="154" customFormat="1" ht="24.6" customHeight="1" x14ac:dyDescent="0.3">
      <c r="A62" s="827" t="s">
        <v>22</v>
      </c>
      <c r="B62" s="827"/>
      <c r="C62" s="827"/>
      <c r="D62" s="827"/>
      <c r="E62" s="827"/>
      <c r="F62" s="827"/>
      <c r="G62" s="827"/>
      <c r="H62" s="157"/>
      <c r="I62" s="153"/>
      <c r="J62" s="158"/>
      <c r="K62" s="158"/>
      <c r="L62" s="158"/>
      <c r="M62" s="158"/>
    </row>
    <row r="63" spans="1:13" s="154" customFormat="1" ht="16.649999999999999" customHeight="1" x14ac:dyDescent="0.3">
      <c r="A63" s="161" t="s">
        <v>23</v>
      </c>
      <c r="B63" s="161"/>
      <c r="C63" s="161"/>
      <c r="D63" s="161"/>
      <c r="E63" s="161"/>
      <c r="F63" s="161"/>
      <c r="G63" s="161"/>
      <c r="H63" s="161"/>
      <c r="I63" s="153"/>
    </row>
    <row r="64" spans="1:13" s="164" customFormat="1" ht="18" customHeight="1" x14ac:dyDescent="0.3">
      <c r="A64" s="717" t="s">
        <v>52</v>
      </c>
      <c r="B64" s="717"/>
      <c r="C64" s="717"/>
      <c r="D64" s="717"/>
      <c r="E64" s="717"/>
      <c r="F64" s="717"/>
      <c r="G64" s="717"/>
      <c r="H64" s="717"/>
      <c r="I64" s="717"/>
      <c r="J64" s="717"/>
      <c r="K64" s="717"/>
    </row>
    <row r="65" spans="1:9" s="164" customFormat="1" ht="17.25" customHeight="1" x14ac:dyDescent="0.3">
      <c r="A65" s="151" t="s">
        <v>44</v>
      </c>
      <c r="B65" s="173"/>
      <c r="C65" s="173"/>
      <c r="D65" s="173"/>
      <c r="E65" s="173"/>
      <c r="F65" s="173"/>
      <c r="G65" s="173"/>
    </row>
    <row r="66" spans="1:9" ht="30" customHeight="1" x14ac:dyDescent="0.3">
      <c r="A66" s="824" t="s">
        <v>129</v>
      </c>
      <c r="B66" s="824"/>
      <c r="C66" s="824"/>
      <c r="D66" s="824"/>
      <c r="E66" s="824"/>
      <c r="F66" s="824"/>
      <c r="G66" s="824"/>
      <c r="H66" s="157"/>
    </row>
    <row r="67" spans="1:9" ht="28.95" customHeight="1" x14ac:dyDescent="0.3">
      <c r="A67" s="825" t="s">
        <v>19</v>
      </c>
      <c r="B67" s="823" t="s">
        <v>5</v>
      </c>
      <c r="C67" s="687" t="s">
        <v>300</v>
      </c>
      <c r="D67" s="687" t="s">
        <v>301</v>
      </c>
      <c r="E67" s="687" t="s">
        <v>37</v>
      </c>
      <c r="F67" s="687"/>
      <c r="G67" s="687"/>
      <c r="H67" s="174"/>
      <c r="I67" s="150"/>
    </row>
    <row r="68" spans="1:9" ht="18" customHeight="1" x14ac:dyDescent="0.3">
      <c r="A68" s="826"/>
      <c r="B68" s="823"/>
      <c r="C68" s="687"/>
      <c r="D68" s="687"/>
      <c r="E68" s="615" t="s">
        <v>105</v>
      </c>
      <c r="F68" s="497" t="s">
        <v>210</v>
      </c>
      <c r="G68" s="497" t="s">
        <v>284</v>
      </c>
      <c r="H68" s="174"/>
      <c r="I68" s="150"/>
    </row>
    <row r="69" spans="1:9" ht="38.4" customHeight="1" x14ac:dyDescent="0.3">
      <c r="A69" s="83" t="s">
        <v>140</v>
      </c>
      <c r="B69" s="41" t="s">
        <v>30</v>
      </c>
      <c r="C69" s="41">
        <v>12</v>
      </c>
      <c r="D69" s="41">
        <f>2+2</f>
        <v>4</v>
      </c>
      <c r="E69" s="675">
        <v>4</v>
      </c>
      <c r="F69" s="614"/>
      <c r="G69" s="187"/>
      <c r="H69" s="174"/>
      <c r="I69" s="150"/>
    </row>
    <row r="70" spans="1:9" ht="33" customHeight="1" x14ac:dyDescent="0.3">
      <c r="A70" s="83" t="s">
        <v>188</v>
      </c>
      <c r="B70" s="41" t="s">
        <v>30</v>
      </c>
      <c r="C70" s="615">
        <v>4</v>
      </c>
      <c r="D70" s="41">
        <v>0</v>
      </c>
      <c r="E70" s="187"/>
      <c r="F70" s="614"/>
      <c r="G70" s="187"/>
      <c r="H70" s="174"/>
      <c r="I70" s="150"/>
    </row>
    <row r="71" spans="1:9" ht="40.200000000000003" customHeight="1" x14ac:dyDescent="0.3">
      <c r="A71" s="83" t="s">
        <v>198</v>
      </c>
      <c r="B71" s="41" t="s">
        <v>30</v>
      </c>
      <c r="C71" s="41">
        <v>111</v>
      </c>
      <c r="D71" s="41">
        <f>104+1</f>
        <v>105</v>
      </c>
      <c r="E71" s="187"/>
      <c r="F71" s="614"/>
      <c r="G71" s="187"/>
      <c r="H71" s="174"/>
      <c r="I71" s="150"/>
    </row>
    <row r="72" spans="1:9" ht="38.4" customHeight="1" x14ac:dyDescent="0.3">
      <c r="A72" s="83" t="s">
        <v>194</v>
      </c>
      <c r="B72" s="41" t="s">
        <v>30</v>
      </c>
      <c r="C72" s="615">
        <v>10</v>
      </c>
      <c r="D72" s="41">
        <v>7</v>
      </c>
      <c r="E72" s="187"/>
      <c r="F72" s="614"/>
      <c r="G72" s="187"/>
      <c r="H72" s="174"/>
      <c r="I72" s="150"/>
    </row>
    <row r="73" spans="1:9" ht="22.2" customHeight="1" x14ac:dyDescent="0.3">
      <c r="A73" s="83" t="s">
        <v>199</v>
      </c>
      <c r="B73" s="41" t="s">
        <v>30</v>
      </c>
      <c r="C73" s="41">
        <v>13</v>
      </c>
      <c r="D73" s="41">
        <f>7+1</f>
        <v>8</v>
      </c>
      <c r="E73" s="187"/>
      <c r="F73" s="614"/>
      <c r="G73" s="187"/>
      <c r="H73" s="174"/>
      <c r="I73" s="150"/>
    </row>
    <row r="74" spans="1:9" ht="18.600000000000001" customHeight="1" x14ac:dyDescent="0.3">
      <c r="A74" s="83" t="s">
        <v>200</v>
      </c>
      <c r="B74" s="41" t="s">
        <v>30</v>
      </c>
      <c r="C74" s="41">
        <v>346</v>
      </c>
      <c r="D74" s="41"/>
      <c r="E74" s="187"/>
      <c r="F74" s="614"/>
      <c r="G74" s="187"/>
      <c r="H74" s="174"/>
      <c r="I74" s="150"/>
    </row>
    <row r="75" spans="1:9" ht="34.950000000000003" customHeight="1" x14ac:dyDescent="0.3">
      <c r="A75" s="83" t="s">
        <v>273</v>
      </c>
      <c r="B75" s="41" t="s">
        <v>30</v>
      </c>
      <c r="C75" s="41"/>
      <c r="D75" s="41">
        <v>10</v>
      </c>
      <c r="E75" s="187"/>
      <c r="F75" s="614"/>
      <c r="G75" s="187"/>
      <c r="H75" s="174"/>
      <c r="I75" s="150"/>
    </row>
    <row r="76" spans="1:9" ht="41.4" customHeight="1" x14ac:dyDescent="0.3">
      <c r="A76" s="83" t="s">
        <v>274</v>
      </c>
      <c r="B76" s="41" t="s">
        <v>30</v>
      </c>
      <c r="C76" s="615"/>
      <c r="D76" s="614">
        <v>6</v>
      </c>
      <c r="E76" s="187"/>
      <c r="F76" s="614"/>
      <c r="G76" s="187"/>
      <c r="H76" s="174"/>
      <c r="I76" s="150"/>
    </row>
    <row r="77" spans="1:9" ht="25.2" hidden="1" customHeight="1" x14ac:dyDescent="0.3">
      <c r="A77" s="83" t="s">
        <v>201</v>
      </c>
      <c r="B77" s="41" t="s">
        <v>30</v>
      </c>
      <c r="C77" s="281"/>
      <c r="D77" s="184"/>
      <c r="E77" s="41"/>
      <c r="F77" s="225"/>
      <c r="G77" s="225"/>
      <c r="H77" s="174"/>
      <c r="I77" s="150"/>
    </row>
    <row r="78" spans="1:9" ht="49.95" customHeight="1" x14ac:dyDescent="0.3">
      <c r="A78" s="680" t="s">
        <v>325</v>
      </c>
      <c r="B78" s="41" t="s">
        <v>30</v>
      </c>
      <c r="C78" s="671"/>
      <c r="D78" s="672"/>
      <c r="E78" s="41">
        <v>11</v>
      </c>
      <c r="F78" s="41">
        <v>22</v>
      </c>
      <c r="G78" s="41">
        <v>59</v>
      </c>
      <c r="H78" s="174"/>
      <c r="I78" s="150"/>
    </row>
    <row r="79" spans="1:9" ht="49.95" customHeight="1" x14ac:dyDescent="0.3">
      <c r="A79" s="680" t="s">
        <v>326</v>
      </c>
      <c r="B79" s="41" t="s">
        <v>30</v>
      </c>
      <c r="C79" s="671"/>
      <c r="D79" s="672"/>
      <c r="E79" s="41">
        <v>4</v>
      </c>
      <c r="F79" s="41">
        <v>12</v>
      </c>
      <c r="G79" s="41">
        <v>22</v>
      </c>
      <c r="H79" s="174"/>
      <c r="I79" s="150"/>
    </row>
    <row r="80" spans="1:9" ht="19.5" customHeight="1" x14ac:dyDescent="0.3">
      <c r="A80" s="178"/>
      <c r="B80" s="179"/>
      <c r="C80" s="180"/>
      <c r="D80" s="180"/>
      <c r="E80" s="180"/>
      <c r="F80" s="180"/>
      <c r="G80" s="180"/>
      <c r="H80" s="174"/>
      <c r="I80" s="150"/>
    </row>
    <row r="81" spans="1:12" ht="27.6" customHeight="1" x14ac:dyDescent="0.3">
      <c r="A81" s="823" t="s">
        <v>20</v>
      </c>
      <c r="B81" s="823" t="s">
        <v>5</v>
      </c>
      <c r="C81" s="687" t="s">
        <v>300</v>
      </c>
      <c r="D81" s="687" t="s">
        <v>301</v>
      </c>
      <c r="E81" s="687" t="s">
        <v>37</v>
      </c>
      <c r="F81" s="687"/>
      <c r="G81" s="687"/>
      <c r="H81" s="174" t="s">
        <v>48</v>
      </c>
      <c r="I81" s="160"/>
      <c r="J81" s="160"/>
      <c r="K81" s="160"/>
      <c r="L81" s="160"/>
    </row>
    <row r="82" spans="1:12" ht="27.6" customHeight="1" x14ac:dyDescent="0.3">
      <c r="A82" s="823"/>
      <c r="B82" s="823"/>
      <c r="C82" s="687"/>
      <c r="D82" s="687"/>
      <c r="E82" s="497" t="s">
        <v>105</v>
      </c>
      <c r="F82" s="497" t="s">
        <v>210</v>
      </c>
      <c r="G82" s="497" t="s">
        <v>284</v>
      </c>
      <c r="H82" s="159"/>
      <c r="I82" s="160"/>
      <c r="J82" s="160"/>
      <c r="K82" s="160"/>
      <c r="L82" s="160"/>
    </row>
    <row r="83" spans="1:12" ht="23.25" customHeight="1" x14ac:dyDescent="0.3">
      <c r="A83" s="181" t="s">
        <v>15</v>
      </c>
      <c r="B83" s="274" t="s">
        <v>14</v>
      </c>
      <c r="C83" s="43">
        <v>2271526</v>
      </c>
      <c r="D83" s="298">
        <f>2278262+2926</f>
        <v>2281188</v>
      </c>
      <c r="E83" s="298">
        <v>608307</v>
      </c>
      <c r="F83" s="595">
        <v>1072431</v>
      </c>
      <c r="G83" s="595">
        <v>1524049</v>
      </c>
      <c r="H83" s="159"/>
      <c r="I83" s="160"/>
      <c r="J83" s="160"/>
      <c r="K83" s="160"/>
      <c r="L83" s="160"/>
    </row>
    <row r="84" spans="1:12" ht="42" customHeight="1" x14ac:dyDescent="0.3">
      <c r="A84" s="170" t="s">
        <v>21</v>
      </c>
      <c r="B84" s="273" t="s">
        <v>14</v>
      </c>
      <c r="C84" s="171">
        <f>SUM(C83)</f>
        <v>2271526</v>
      </c>
      <c r="D84" s="171">
        <f>SUM(D83)</f>
        <v>2281188</v>
      </c>
      <c r="E84" s="171">
        <f>SUM(E83)</f>
        <v>608307</v>
      </c>
      <c r="F84" s="171">
        <f t="shared" ref="F84:G84" si="1">SUM(F83)</f>
        <v>1072431</v>
      </c>
      <c r="G84" s="171">
        <f t="shared" si="1"/>
        <v>1524049</v>
      </c>
      <c r="H84" s="159"/>
      <c r="I84" s="160"/>
      <c r="J84" s="182"/>
      <c r="K84" s="182"/>
      <c r="L84" s="182"/>
    </row>
    <row r="86" spans="1:12" x14ac:dyDescent="0.3">
      <c r="E86" s="186"/>
    </row>
    <row r="88" spans="1:12" x14ac:dyDescent="0.3">
      <c r="H88" s="150" t="s">
        <v>48</v>
      </c>
    </row>
  </sheetData>
  <mergeCells count="57">
    <mergeCell ref="D7:G7"/>
    <mergeCell ref="D8:G8"/>
    <mergeCell ref="D9:G9"/>
    <mergeCell ref="F1:G1"/>
    <mergeCell ref="D2:G2"/>
    <mergeCell ref="D3:G3"/>
    <mergeCell ref="D4:G4"/>
    <mergeCell ref="D6:G6"/>
    <mergeCell ref="A21:G21"/>
    <mergeCell ref="A14:G14"/>
    <mergeCell ref="A15:G15"/>
    <mergeCell ref="A16:G16"/>
    <mergeCell ref="A17:G17"/>
    <mergeCell ref="A19:G19"/>
    <mergeCell ref="A20:G20"/>
    <mergeCell ref="A23:G23"/>
    <mergeCell ref="A24:K24"/>
    <mergeCell ref="A27:G27"/>
    <mergeCell ref="A29:C30"/>
    <mergeCell ref="D29:D30"/>
    <mergeCell ref="E29:G29"/>
    <mergeCell ref="A35:A36"/>
    <mergeCell ref="B35:B36"/>
    <mergeCell ref="C35:C36"/>
    <mergeCell ref="D35:D36"/>
    <mergeCell ref="E35:G35"/>
    <mergeCell ref="A31:C31"/>
    <mergeCell ref="A32:G32"/>
    <mergeCell ref="A33:G33"/>
    <mergeCell ref="H33:I33"/>
    <mergeCell ref="A34:G34"/>
    <mergeCell ref="A62:G62"/>
    <mergeCell ref="A40:H40"/>
    <mergeCell ref="A42:G42"/>
    <mergeCell ref="A44:G44"/>
    <mergeCell ref="A45:A46"/>
    <mergeCell ref="B45:B46"/>
    <mergeCell ref="C45:C46"/>
    <mergeCell ref="D45:D46"/>
    <mergeCell ref="E45:G45"/>
    <mergeCell ref="A58:A59"/>
    <mergeCell ref="B58:B59"/>
    <mergeCell ref="C58:C59"/>
    <mergeCell ref="D58:D59"/>
    <mergeCell ref="E58:G58"/>
    <mergeCell ref="A64:K64"/>
    <mergeCell ref="A66:G66"/>
    <mergeCell ref="A67:A68"/>
    <mergeCell ref="B67:B68"/>
    <mergeCell ref="C67:C68"/>
    <mergeCell ref="D67:D68"/>
    <mergeCell ref="E67:G67"/>
    <mergeCell ref="A81:A82"/>
    <mergeCell ref="B81:B82"/>
    <mergeCell ref="C81:C82"/>
    <mergeCell ref="D81:D82"/>
    <mergeCell ref="E81:G81"/>
  </mergeCells>
  <hyperlinks>
    <hyperlink ref="G2" r:id="rId1" display="jl:31665116.100 "/>
  </hyperlinks>
  <printOptions horizontalCentered="1"/>
  <pageMargins left="0.19685039370078741" right="0.19685039370078741" top="0" bottom="0" header="0.19685039370078741" footer="0.19685039370078741"/>
  <pageSetup paperSize="9" scale="82" fitToHeight="0" orientation="landscape" r:id="rId2"/>
  <headerFooter alignWithMargins="0"/>
  <rowBreaks count="1" manualBreakCount="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vt:i4>
      </vt:variant>
    </vt:vector>
  </HeadingPairs>
  <TitlesOfParts>
    <vt:vector size="17" baseType="lpstr">
      <vt:lpstr>001-Л.А.</vt:lpstr>
      <vt:lpstr>006</vt:lpstr>
      <vt:lpstr>007 </vt:lpstr>
      <vt:lpstr>008</vt:lpstr>
      <vt:lpstr>016.</vt:lpstr>
      <vt:lpstr>018</vt:lpstr>
      <vt:lpstr>027</vt:lpstr>
      <vt:lpstr>029</vt:lpstr>
      <vt:lpstr>033</vt:lpstr>
      <vt:lpstr>041</vt:lpstr>
      <vt:lpstr>042</vt:lpstr>
      <vt:lpstr>043</vt:lpstr>
      <vt:lpstr>050</vt:lpstr>
      <vt:lpstr>057</vt:lpstr>
      <vt:lpstr>096</vt:lpstr>
      <vt:lpstr>'001-Л.А.'!Область_печати</vt:lpstr>
      <vt:lpstr>'033'!Область_печати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Ainara K. Tuleubaeva</dc:creator>
  <cp:lastModifiedBy>Kapkenova</cp:lastModifiedBy>
  <cp:lastPrinted>2020-01-20T04:26:38Z</cp:lastPrinted>
  <dcterms:created xsi:type="dcterms:W3CDTF">2016-12-06T13:28:20Z</dcterms:created>
  <dcterms:modified xsi:type="dcterms:W3CDTF">2020-02-14T10:34:23Z</dcterms:modified>
</cp:coreProperties>
</file>